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isco\data\Student\Saqib Hameed\Mail to Hammad Sb\"/>
    </mc:Choice>
  </mc:AlternateContent>
  <bookViews>
    <workbookView xWindow="0" yWindow="0" windowWidth="19200" windowHeight="8235" activeTab="1"/>
  </bookViews>
  <sheets>
    <sheet name="Certificate " sheetId="1" r:id="rId1"/>
    <sheet name="Notes" sheetId="3" r:id="rId2"/>
    <sheet name="Debtor,Creditor detail" sheetId="6" state="hidden" r:id="rId3"/>
    <sheet name="investment" sheetId="5" state="hidden"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A">[1]CFC!#REF!</definedName>
    <definedName name="\m" localSheetId="1">#REF!</definedName>
    <definedName name="\m">#REF!</definedName>
    <definedName name="\P">[1]CFC!#REF!</definedName>
    <definedName name="\Q">[1]CFC!#REF!</definedName>
    <definedName name="\S">#REF!</definedName>
    <definedName name="__123Graph_A" hidden="1">[2]PLBS!$C$663:$C$755</definedName>
    <definedName name="__123Graph_B" hidden="1">[2]PLBS!$C$665:$C$756</definedName>
    <definedName name="__123Graph_C" hidden="1">[2]PLBS!$C$666:$C$757</definedName>
    <definedName name="__123Graph_D" hidden="1">[2]PLBS!$C$667:$C$759</definedName>
    <definedName name="_10" localSheetId="1">#REF!</definedName>
    <definedName name="_10">#REF!</definedName>
    <definedName name="_107A" localSheetId="1">#REF!</definedName>
    <definedName name="_107A">#REF!</definedName>
    <definedName name="_11" localSheetId="1">#REF!</definedName>
    <definedName name="_11">#REF!</definedName>
    <definedName name="_12" localSheetId="1">#REF!</definedName>
    <definedName name="_12">#REF!</definedName>
    <definedName name="_13" localSheetId="1">#REF!</definedName>
    <definedName name="_13">#REF!</definedName>
    <definedName name="_14" localSheetId="1">#REF!</definedName>
    <definedName name="_14">#REF!</definedName>
    <definedName name="_15" localSheetId="1">#REF!</definedName>
    <definedName name="_15">#REF!</definedName>
    <definedName name="_16" localSheetId="1">#REF!</definedName>
    <definedName name="_16">#REF!</definedName>
    <definedName name="_17" localSheetId="1">#REF!</definedName>
    <definedName name="_17">#REF!</definedName>
    <definedName name="_18" localSheetId="1">#REF!</definedName>
    <definedName name="_18">#REF!</definedName>
    <definedName name="_19">#REF!</definedName>
    <definedName name="_2" localSheetId="1">#REF!</definedName>
    <definedName name="_2">#REF!</definedName>
    <definedName name="_3" localSheetId="1">#REF!</definedName>
    <definedName name="_3">#REF!</definedName>
    <definedName name="_4" localSheetId="1">#REF!</definedName>
    <definedName name="_4">#REF!</definedName>
    <definedName name="_5" localSheetId="1">#REF!</definedName>
    <definedName name="_5">#REF!</definedName>
    <definedName name="_6" localSheetId="1">#REF!</definedName>
    <definedName name="_6">#REF!</definedName>
    <definedName name="_7" localSheetId="1">#REF!</definedName>
    <definedName name="_7">#REF!</definedName>
    <definedName name="_8" localSheetId="1">#REF!</definedName>
    <definedName name="_8">#REF!</definedName>
    <definedName name="_9" localSheetId="1">#REF!</definedName>
    <definedName name="_9">#REF!</definedName>
    <definedName name="_Fill" localSheetId="1" hidden="1">#REF!</definedName>
    <definedName name="_Fill" hidden="1">#REF!</definedName>
    <definedName name="_jun99" localSheetId="1">'[3]PUR&amp;SAL'!#REF!</definedName>
    <definedName name="_jun99">'[3]PUR&amp;SAL'!#REF!</definedName>
    <definedName name="_Key1" localSheetId="3"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localSheetId="3" hidden="1">0</definedName>
    <definedName name="_Order2" hidden="1">255</definedName>
    <definedName name="_SEC107" localSheetId="1">#REF!</definedName>
    <definedName name="_SEC107">#REF!</definedName>
    <definedName name="_SLS10">'[4]Cons. Lead BS'!#REF!</definedName>
    <definedName name="_Sort" localSheetId="3" hidden="1">#REF!</definedName>
    <definedName name="_Sort" localSheetId="1" hidden="1">#REF!</definedName>
    <definedName name="_Sort" hidden="1">#REF!</definedName>
    <definedName name="_ws1" localSheetId="1">'[5]Revenue-Fire-Marine-Motor'!#REF!</definedName>
    <definedName name="_ws1">'[5]Revenue-Fire-Marine-Motor'!#REF!</definedName>
    <definedName name="A" localSheetId="3">[6]Notes!#REF!</definedName>
    <definedName name="A" localSheetId="1">#REF!</definedName>
    <definedName name="A">#REF!</definedName>
    <definedName name="AA" localSheetId="1">#REF!</definedName>
    <definedName name="AA">#REF!</definedName>
    <definedName name="AAA" localSheetId="1">#REF!</definedName>
    <definedName name="AAA">#REF!</definedName>
    <definedName name="ACCIDENTPREMIUMCURRENT" localSheetId="1">#REF!</definedName>
    <definedName name="ACCIDENTPREMIUMCURRENT">#REF!</definedName>
    <definedName name="ADC.PREP.OTHER.REC">'[4]Cons. Lead BS'!#REF!</definedName>
    <definedName name="ADDITIONS" localSheetId="1">#REF!</definedName>
    <definedName name="ADDITIONS">#REF!</definedName>
    <definedName name="Admin" localSheetId="1">#REF!</definedName>
    <definedName name="Admin">#REF!</definedName>
    <definedName name="admin.expenses">#REF!</definedName>
    <definedName name="ADV" localSheetId="1">[7]acct!#REF!</definedName>
    <definedName name="ADV">[7]acct!#REF!</definedName>
    <definedName name="as" localSheetId="0" hidden="1">{"PAGE1",#N/A,FALSE,"Sheet1";"PAGE2",#N/A,FALSE,"Sheet1"}</definedName>
    <definedName name="as" localSheetId="1" hidden="1">{"PAGE1",#N/A,FALSE,"Sheet1";"PAGE2",#N/A,FALSE,"Sheet1"}</definedName>
    <definedName name="as" hidden="1">{"PAGE1",#N/A,FALSE,"Sheet1";"PAGE2",#N/A,FALSE,"Sheet1"}</definedName>
    <definedName name="AS2DocOpenMode" hidden="1">"AS2DocumentEdit"</definedName>
    <definedName name="AS2ReportLS" hidden="1">1</definedName>
    <definedName name="AS2StaticLS" localSheetId="3" hidden="1">#REF!</definedName>
    <definedName name="AS2StaticLS" localSheetId="1" hidden="1">#REF!</definedName>
    <definedName name="AS2StaticLS" hidden="1">#REF!</definedName>
    <definedName name="AS2SyncStepLS" hidden="1">0</definedName>
    <definedName name="AS2TickmarkLS" localSheetId="3" hidden="1">#REF!</definedName>
    <definedName name="AS2TickmarkLS" localSheetId="1" hidden="1">#REF!</definedName>
    <definedName name="AS2TickmarkLS" hidden="1">#REF!</definedName>
    <definedName name="AS2VersionLS" hidden="1">300</definedName>
    <definedName name="asdsa" localSheetId="1">#REF!</definedName>
    <definedName name="asdsa">#REF!</definedName>
    <definedName name="B" localSheetId="3">#REF!</definedName>
    <definedName name="b" localSheetId="1">#REF!</definedName>
    <definedName name="b">#REF!</definedName>
    <definedName name="bal" localSheetId="1">'[8]Revenue-Fire-Marine-Motor'!#REF!</definedName>
    <definedName name="bal">'[8]Revenue-Fire-Marine-Motor'!#REF!</definedName>
    <definedName name="balance" localSheetId="1">'[9]Revenue-Fire-Marine-Motor'!#REF!</definedName>
    <definedName name="balance">'[9]Revenue-Fire-Marine-Motor'!#REF!</definedName>
    <definedName name="Balance_Sheet">#REF!</definedName>
    <definedName name="BB" localSheetId="1">#REF!</definedName>
    <definedName name="BB">#REF!</definedName>
    <definedName name="BBB" localSheetId="1">#REF!</definedName>
    <definedName name="BBB">#REF!</definedName>
    <definedName name="BG_Del" hidden="1">15</definedName>
    <definedName name="BG_Ins" hidden="1">4</definedName>
    <definedName name="BG_Mod" hidden="1">6</definedName>
    <definedName name="BHH" localSheetId="1">#REF!</definedName>
    <definedName name="BHH">#REF!</definedName>
    <definedName name="bs" localSheetId="1">#REF!</definedName>
    <definedName name="bs">#REF!</definedName>
    <definedName name="BuiltIn_AutoFilter___8" localSheetId="1">#REF!</definedName>
    <definedName name="BuiltIn_AutoFilter___8">#REF!</definedName>
    <definedName name="C.COST.PACK.">#REF!</definedName>
    <definedName name="CAPITAL.GRANT">'[4]Cons. Lead BS'!#REF!</definedName>
    <definedName name="capital.grant.packard">'[4]Cons. Lead BS'!#REF!</definedName>
    <definedName name="CASH.BANK">'[4]Cons. Lead BS'!#REF!</definedName>
    <definedName name="Cashflow" localSheetId="1">#REF!</definedName>
    <definedName name="Cashflow">#REF!</definedName>
    <definedName name="CD">#REF!</definedName>
    <definedName name="CF" localSheetId="1">#REF!</definedName>
    <definedName name="CF">#REF!</definedName>
    <definedName name="CH.IN.EQUIT" localSheetId="1">[7]acct!#REF!</definedName>
    <definedName name="CH.IN.EQUIT">[7]acct!#REF!</definedName>
    <definedName name="CHECK" localSheetId="1">#REF!</definedName>
    <definedName name="CHECK">#REF!</definedName>
    <definedName name="checks" localSheetId="1">#REF!</definedName>
    <definedName name="checks">#REF!</definedName>
    <definedName name="chk" localSheetId="1">#REF!</definedName>
    <definedName name="chk">#REF!</definedName>
    <definedName name="clinic.cost">#REF!</definedName>
    <definedName name="clinic.receipt">#REF!</definedName>
    <definedName name="CO">[10]CPUR!#REF!</definedName>
    <definedName name="CODE" localSheetId="1">#REF!</definedName>
    <definedName name="CODE">#REF!</definedName>
    <definedName name="COMMUNIC.H.O">#REF!</definedName>
    <definedName name="COMP_OF_INCOME" localSheetId="1">#REF!</definedName>
    <definedName name="COMP_OF_INCOME">#REF!</definedName>
    <definedName name="CONTROL" localSheetId="1">#REF!</definedName>
    <definedName name="CONTROL">#REF!</definedName>
    <definedName name="Controlbs" localSheetId="1">#REF!</definedName>
    <definedName name="Controlbs">#REF!</definedName>
    <definedName name="controlpl" localSheetId="1">#REF!</definedName>
    <definedName name="controlpl">#REF!</definedName>
    <definedName name="CRED" localSheetId="1">[7]acct!#REF!</definedName>
    <definedName name="CRED">[7]acct!#REF!</definedName>
    <definedName name="CREDITORS">'[4]Cons. Lead BS'!#REF!</definedName>
    <definedName name="CREDITORS.H.O">'[4]Cons. Lead BS'!#REF!</definedName>
    <definedName name="CURRENT_TAX" localSheetId="1">#REF!</definedName>
    <definedName name="CURRENT_TAX">#REF!</definedName>
    <definedName name="CYPWACC" localSheetId="1">#REF!</definedName>
    <definedName name="CYPWACC">#REF!</definedName>
    <definedName name="CYPWENG" localSheetId="1">#REF!</definedName>
    <definedName name="CYPWENG">#REF!</definedName>
    <definedName name="CYPWFIRE" localSheetId="1">#REF!</definedName>
    <definedName name="CYPWFIRE">#REF!</definedName>
    <definedName name="CYPWMARCARGO" localSheetId="1">#REF!</definedName>
    <definedName name="CYPWMARCARGO">#REF!</definedName>
    <definedName name="CYPWMARHULL" localSheetId="1">#REF!</definedName>
    <definedName name="CYPWMARHULL">#REF!</definedName>
    <definedName name="CYPWMARYACHT" localSheetId="1">#REF!</definedName>
    <definedName name="CYPWMARYACHT">#REF!</definedName>
    <definedName name="CYPWMOTOR" localSheetId="1">#REF!</definedName>
    <definedName name="CYPWMOTOR">#REF!</definedName>
    <definedName name="CYUPRACC" localSheetId="1">#REF!</definedName>
    <definedName name="CYUPRACC">#REF!</definedName>
    <definedName name="CYUPRENG" localSheetId="1">#REF!</definedName>
    <definedName name="CYUPRENG">#REF!</definedName>
    <definedName name="CYUPRFIRE" localSheetId="1">#REF!</definedName>
    <definedName name="CYUPRFIRE">#REF!</definedName>
    <definedName name="CYUPRMARCARGO" localSheetId="1">#REF!</definedName>
    <definedName name="CYUPRMARCARGO">#REF!</definedName>
    <definedName name="CYUPRMARHULL" localSheetId="1">#REF!</definedName>
    <definedName name="CYUPRMARHULL">#REF!</definedName>
    <definedName name="CYUPRMARYACHT" localSheetId="1">#REF!</definedName>
    <definedName name="CYUPRMARYACHT">#REF!</definedName>
    <definedName name="CYUPRMOTOR" localSheetId="1">#REF!</definedName>
    <definedName name="CYUPRMOTOR">#REF!</definedName>
    <definedName name="DATA">[11]Premier!$A$10:$F$28</definedName>
    <definedName name="_xlnm.Database" localSheetId="3">[12]SUMMARY!$A$1:$N$48</definedName>
    <definedName name="_xlnm.Database" localSheetId="1">#REF!</definedName>
    <definedName name="_xlnm.Database">#REF!</definedName>
    <definedName name="Database_MI" localSheetId="1">#REF!</definedName>
    <definedName name="Database_MI">#REF!</definedName>
    <definedName name="DEFERED_TAX" localSheetId="1">#REF!</definedName>
    <definedName name="DEFERED_TAX">#REF!</definedName>
    <definedName name="dEFF.LIA" localSheetId="1">[7]acct!#REF!</definedName>
    <definedName name="dEFF.LIA">[7]acct!#REF!</definedName>
    <definedName name="DELETIONS" localSheetId="1">#REF!</definedName>
    <definedName name="DELETIONS">#REF!</definedName>
    <definedName name="disposal" localSheetId="1">#REF!</definedName>
    <definedName name="disposal">#REF!</definedName>
    <definedName name="djhkc" localSheetId="1">[13]Notes!#REF!</definedName>
    <definedName name="djhkc">[13]Notes!#REF!</definedName>
    <definedName name="EE">[10]CPUR!#REF!</definedName>
    <definedName name="EEE">[10]CPUR!#REF!</definedName>
    <definedName name="ELECTRIC.H.O">#REF!</definedName>
    <definedName name="Equity" localSheetId="1">#REF!</definedName>
    <definedName name="Equity">#REF!</definedName>
    <definedName name="excluding_unclaimed_dividend__accrued_mark_up_on_short_term_finances">#REF!</definedName>
    <definedName name="EXPENSIVE_CARS" localSheetId="1">#REF!</definedName>
    <definedName name="EXPENSIVE_CARS">#REF!</definedName>
    <definedName name="FA" localSheetId="1">[7]acct!#REF!</definedName>
    <definedName name="FA">[7]acct!#REF!</definedName>
    <definedName name="FC" localSheetId="1">#REF!</definedName>
    <definedName name="FC">#REF!</definedName>
    <definedName name="ff">[14]Premier!$A$10:$F$28</definedName>
    <definedName name="FIGURES" localSheetId="1">#REF!</definedName>
    <definedName name="FIGURES">#REF!</definedName>
    <definedName name="FINASSET" localSheetId="1">#REF!</definedName>
    <definedName name="FINASSET">#REF!</definedName>
    <definedName name="FIREPREMIUMCURRENT" localSheetId="1">#REF!</definedName>
    <definedName name="FIREPREMIUMCURRENT">#REF!</definedName>
    <definedName name="FIXED.ASSETS">'[4]Cons. Lead BS'!#REF!</definedName>
    <definedName name="gg">'[15]WIP-YRN'!$M$6</definedName>
    <definedName name="HA">[10]CPUR!#REF!</definedName>
    <definedName name="highlights" localSheetId="1">#REF!</definedName>
    <definedName name="highlights">#REF!</definedName>
    <definedName name="Highlightsconsolidated" localSheetId="1">#REF!</definedName>
    <definedName name="Highlightsconsolidated">#REF!</definedName>
    <definedName name="HighlightsUnit1" localSheetId="1">#REF!</definedName>
    <definedName name="HighlightsUnit1">#REF!</definedName>
    <definedName name="INVEST" localSheetId="1">#REF!</definedName>
    <definedName name="INVEST">#REF!</definedName>
    <definedName name="l">#REF!</definedName>
    <definedName name="LAND_SCHEDULE" localSheetId="1">#REF!</definedName>
    <definedName name="LAND_SCHEDULE">#REF!</definedName>
    <definedName name="LC">[10]CPUR!#REF!</definedName>
    <definedName name="LINK.7">'[4]Cons. Lead BS'!#REF!</definedName>
    <definedName name="LOANS" localSheetId="1">#REF!</definedName>
    <definedName name="LOANS">#REF!</definedName>
    <definedName name="LS.C.COST.H.O">#REF!</definedName>
    <definedName name="LS.CLINIC.COST.CONSO..">#REF!</definedName>
    <definedName name="LS.CR.CONS..">#REF!</definedName>
    <definedName name="LS.CR.H.O">#REF!</definedName>
    <definedName name="LS.CR.PACKARD">#REF!</definedName>
    <definedName name="LYPWACC" localSheetId="1">#REF!</definedName>
    <definedName name="LYPWACC">#REF!</definedName>
    <definedName name="LYPWENG" localSheetId="1">#REF!</definedName>
    <definedName name="LYPWENG">#REF!</definedName>
    <definedName name="LYPWFIRE" localSheetId="1">#REF!</definedName>
    <definedName name="LYPWFIRE">#REF!</definedName>
    <definedName name="LYPWMARCARGO" localSheetId="1">#REF!</definedName>
    <definedName name="LYPWMARCARGO">#REF!</definedName>
    <definedName name="LYPWMARHULL" localSheetId="1">#REF!</definedName>
    <definedName name="LYPWMARHULL">#REF!</definedName>
    <definedName name="LYPWMARYACHT" localSheetId="1">#REF!</definedName>
    <definedName name="LYPWMARYACHT">#REF!</definedName>
    <definedName name="LYPWMOTOR" localSheetId="1">#REF!</definedName>
    <definedName name="LYPWMOTOR">#REF!</definedName>
    <definedName name="LYUPRACC" localSheetId="1">#REF!</definedName>
    <definedName name="LYUPRACC">#REF!</definedName>
    <definedName name="LYUPRENG" localSheetId="1">#REF!</definedName>
    <definedName name="LYUPRENG">#REF!</definedName>
    <definedName name="LYUPRFIRE" localSheetId="1">#REF!</definedName>
    <definedName name="LYUPRFIRE">#REF!</definedName>
    <definedName name="LYUPRMARCARGO" localSheetId="1">#REF!</definedName>
    <definedName name="LYUPRMARCARGO">#REF!</definedName>
    <definedName name="LYUPRMARHULL" localSheetId="1">#REF!</definedName>
    <definedName name="LYUPRMARHULL">#REF!</definedName>
    <definedName name="LYUPRMARYACHT" localSheetId="1">#REF!</definedName>
    <definedName name="LYUPRMARYACHT">#REF!</definedName>
    <definedName name="LYUPRMOTOR" localSheetId="1">#REF!</definedName>
    <definedName name="LYUPRMOTOR">#REF!</definedName>
    <definedName name="MARINEPREMIUMCURRENT" localSheetId="1">#REF!</definedName>
    <definedName name="MARINEPREMIUMCURRENT">#REF!</definedName>
    <definedName name="MENU" localSheetId="1">#REF!</definedName>
    <definedName name="MENU">#REF!</definedName>
    <definedName name="minhaj" localSheetId="1">#REF!</definedName>
    <definedName name="minhaj">#REF!</definedName>
    <definedName name="NA" localSheetId="1">#REF!</definedName>
    <definedName name="NA">#REF!</definedName>
    <definedName name="new" localSheetId="1">[13]Notes!#REF!</definedName>
    <definedName name="new">[13]Notes!#REF!</definedName>
    <definedName name="note" localSheetId="1">[13]Notes!#REF!</definedName>
    <definedName name="note">[13]Notes!#REF!</definedName>
    <definedName name="NOTE.8">'[4]Cons. Lead BS'!#REF!</definedName>
    <definedName name="Note1" localSheetId="1">#REF!</definedName>
    <definedName name="Note1">#REF!</definedName>
    <definedName name="Note10" localSheetId="1">#REF!</definedName>
    <definedName name="Note10">#REF!</definedName>
    <definedName name="Note11" localSheetId="1">#REF!</definedName>
    <definedName name="Note11">#REF!</definedName>
    <definedName name="Note12" localSheetId="1">#REF!</definedName>
    <definedName name="Note12">#REF!</definedName>
    <definedName name="note14" localSheetId="1">#REF!</definedName>
    <definedName name="note14">#REF!</definedName>
    <definedName name="Note15" localSheetId="1">#REF!</definedName>
    <definedName name="Note15">#REF!</definedName>
    <definedName name="Note16" localSheetId="1">#REF!</definedName>
    <definedName name="Note16">#REF!</definedName>
    <definedName name="Note17" localSheetId="1">#REF!</definedName>
    <definedName name="Note17">#REF!</definedName>
    <definedName name="Note18" localSheetId="1">#REF!</definedName>
    <definedName name="Note18">#REF!</definedName>
    <definedName name="Note19" localSheetId="1">#REF!</definedName>
    <definedName name="Note19">#REF!</definedName>
    <definedName name="Note2" localSheetId="1">#REF!</definedName>
    <definedName name="Note2">#REF!</definedName>
    <definedName name="Note2.1" localSheetId="1">#REF!</definedName>
    <definedName name="Note2.1">#REF!</definedName>
    <definedName name="Note2.10" localSheetId="1">#REF!</definedName>
    <definedName name="Note2.10">#REF!</definedName>
    <definedName name="Note2.11" localSheetId="1">#REF!</definedName>
    <definedName name="Note2.11">#REF!</definedName>
    <definedName name="Note2.12" localSheetId="1">#REF!</definedName>
    <definedName name="Note2.12">#REF!</definedName>
    <definedName name="Note2.13" localSheetId="1">#REF!</definedName>
    <definedName name="Note2.13">#REF!</definedName>
    <definedName name="Note2.14" localSheetId="1">#REF!</definedName>
    <definedName name="Note2.14">#REF!</definedName>
    <definedName name="Note2.15" localSheetId="1">#REF!</definedName>
    <definedName name="Note2.15">#REF!</definedName>
    <definedName name="Note2.16" localSheetId="1">#REF!</definedName>
    <definedName name="Note2.16">#REF!</definedName>
    <definedName name="Note2.17" localSheetId="1">#REF!</definedName>
    <definedName name="Note2.17">#REF!</definedName>
    <definedName name="Note2.18" localSheetId="1">#REF!</definedName>
    <definedName name="Note2.18">#REF!</definedName>
    <definedName name="Note2.19" localSheetId="1">#REF!</definedName>
    <definedName name="Note2.19">#REF!</definedName>
    <definedName name="Note2.2" localSheetId="1">#REF!</definedName>
    <definedName name="Note2.2">#REF!</definedName>
    <definedName name="Note2.3" localSheetId="1">#REF!</definedName>
    <definedName name="Note2.3">#REF!</definedName>
    <definedName name="Note2.4" localSheetId="1">#REF!</definedName>
    <definedName name="Note2.4">#REF!</definedName>
    <definedName name="Note2.5" localSheetId="1">#REF!</definedName>
    <definedName name="Note2.5">#REF!</definedName>
    <definedName name="Note2.6" localSheetId="1">#REF!</definedName>
    <definedName name="Note2.6">#REF!</definedName>
    <definedName name="Note2.7" localSheetId="1">#REF!</definedName>
    <definedName name="Note2.7">#REF!</definedName>
    <definedName name="Note2.8" localSheetId="1">#REF!</definedName>
    <definedName name="Note2.8">#REF!</definedName>
    <definedName name="Note2.9" localSheetId="1">#REF!</definedName>
    <definedName name="Note2.9">#REF!</definedName>
    <definedName name="Note20" localSheetId="1">#REF!</definedName>
    <definedName name="Note20">#REF!</definedName>
    <definedName name="Note21" localSheetId="1">#REF!</definedName>
    <definedName name="Note21">#REF!</definedName>
    <definedName name="Note22" localSheetId="1">#REF!</definedName>
    <definedName name="Note22">#REF!</definedName>
    <definedName name="Note23" localSheetId="1">#REF!</definedName>
    <definedName name="Note23">#REF!</definedName>
    <definedName name="Note3" localSheetId="1">#REF!</definedName>
    <definedName name="Note3">#REF!</definedName>
    <definedName name="Note4" localSheetId="1">#REF!</definedName>
    <definedName name="Note4">#REF!</definedName>
    <definedName name="Note5" localSheetId="1">#REF!</definedName>
    <definedName name="Note5">#REF!</definedName>
    <definedName name="Note6" localSheetId="1">#REF!</definedName>
    <definedName name="Note6">#REF!</definedName>
    <definedName name="Note7" localSheetId="1">#REF!</definedName>
    <definedName name="Note7">#REF!</definedName>
    <definedName name="Note8" localSheetId="1">#REF!</definedName>
    <definedName name="Note8">#REF!</definedName>
    <definedName name="Note9" localSheetId="1">#REF!</definedName>
    <definedName name="Note9">#REF!</definedName>
    <definedName name="NOTES" localSheetId="1">#REF!</definedName>
    <definedName name="NOTES">#REF!</definedName>
    <definedName name="operating" localSheetId="1">#REF!</definedName>
    <definedName name="operating">#REF!</definedName>
    <definedName name="other.receipt">#REF!</definedName>
    <definedName name="Pack" localSheetId="1">#REF!</definedName>
    <definedName name="Pack">#REF!</definedName>
    <definedName name="PL" localSheetId="1">#REF!</definedName>
    <definedName name="PL">#REF!</definedName>
    <definedName name="Pls">[1]CFC!#REF!</definedName>
    <definedName name="PNL" localSheetId="1">'[9]Revenue-Fire-Marine-Motor'!#REF!</definedName>
    <definedName name="PNL">'[9]Revenue-Fire-Marine-Motor'!#REF!</definedName>
    <definedName name="PREMIU" localSheetId="1">#REF!</definedName>
    <definedName name="PREMIU">#REF!</definedName>
    <definedName name="PREMIUM" localSheetId="1">#REF!</definedName>
    <definedName name="PREMIUM">#REF!</definedName>
    <definedName name="_xlnm.Print_Area" localSheetId="0">'Certificate '!$A$1:$G$74</definedName>
    <definedName name="_xlnm.Print_Area" localSheetId="1">Notes!$A$1:$E$115</definedName>
    <definedName name="_xlnm.Print_Area">#REF!</definedName>
    <definedName name="PRINT_AREA_MI" localSheetId="1">#REF!</definedName>
    <definedName name="PRINT_AREA_MI">#REF!</definedName>
    <definedName name="PRINT_DEF_TAX" localSheetId="1">#REF!</definedName>
    <definedName name="PRINT_DEF_TAX">#REF!</definedName>
    <definedName name="PRINT_DETAILS" localSheetId="1">#REF!</definedName>
    <definedName name="PRINT_DETAILS">#REF!</definedName>
    <definedName name="_xlnm.Print_Titles">#REF!</definedName>
    <definedName name="Print_Titles_MI">#REF!</definedName>
    <definedName name="purchase" localSheetId="1">[3]purchase!#REF!</definedName>
    <definedName name="purchase">[3]purchase!#REF!</definedName>
    <definedName name="purchase2000" localSheetId="1">'[16]INCOME 2004'!#REF!</definedName>
    <definedName name="purchase2000">'[16]INCOME 2004'!#REF!</definedName>
    <definedName name="QS">'[17]WIP-YRN'!$M$6</definedName>
    <definedName name="RANGE_1">#REF!</definedName>
    <definedName name="REDCAP" localSheetId="1">#REF!</definedName>
    <definedName name="REDCAP">#REF!</definedName>
    <definedName name="RENT.H.O">#REF!</definedName>
    <definedName name="REPAIR.H.O">#REF!</definedName>
    <definedName name="REPORT" localSheetId="1">#REF!</definedName>
    <definedName name="REPORT">#REF!</definedName>
    <definedName name="RES" localSheetId="1">#REF!</definedName>
    <definedName name="RES">#REF!</definedName>
    <definedName name="RF" localSheetId="1">#REF!</definedName>
    <definedName name="RF">#REF!</definedName>
    <definedName name="RR">[10]CPUR!#REF!</definedName>
    <definedName name="RULES" localSheetId="1">#REF!</definedName>
    <definedName name="RULES">#REF!</definedName>
    <definedName name="SALE_FIG" localSheetId="1">#REF!</definedName>
    <definedName name="SALE_FIG">#REF!</definedName>
    <definedName name="sale2000" localSheetId="1">'[16]INCOME 2004'!#REF!</definedName>
    <definedName name="sale2000">'[16]INCOME 2004'!#REF!</definedName>
    <definedName name="SALES" localSheetId="1">#REF!</definedName>
    <definedName name="SALES">#REF!</definedName>
    <definedName name="SAVE" localSheetId="1">#REF!</definedName>
    <definedName name="SAVE">#REF!</definedName>
    <definedName name="SC" localSheetId="1">#REF!</definedName>
    <definedName name="SC">#REF!</definedName>
    <definedName name="sheet" localSheetId="1">'[9]Revenue-Fire-Marine-Motor'!#REF!</definedName>
    <definedName name="sheet">'[9]Revenue-Fire-Marine-Motor'!#REF!</definedName>
    <definedName name="SLS.C.COST.CONSO..">#REF!</definedName>
    <definedName name="SLS.C.COST.H.O">#REF!</definedName>
    <definedName name="SLS.C.COST.PACKARD">#REF!</definedName>
    <definedName name="SLS.CR.D.F.I.D">#REF!</definedName>
    <definedName name="SLS.CR.DGKHAN">#REF!</definedName>
    <definedName name="SLS.CR.EUP">#REF!</definedName>
    <definedName name="SLS.CR.H.O">#REF!</definedName>
    <definedName name="SLS.CR.PACKARD">#REF!</definedName>
    <definedName name="SLS.CR.RNE.">#REF!</definedName>
    <definedName name="SLS.CR.VSC..">#REF!</definedName>
    <definedName name="SLS.MEDICINES.H.O">#REF!</definedName>
    <definedName name="SLS.SALARIES.H.O">#REF!</definedName>
    <definedName name="SNS" localSheetId="1">#REF!</definedName>
    <definedName name="SNS">#REF!</definedName>
    <definedName name="SOC" localSheetId="1">#REF!</definedName>
    <definedName name="SOC">#REF!</definedName>
    <definedName name="ss">'[4]Cons. Lead BS'!#REF!</definedName>
    <definedName name="START" localSheetId="1">#REF!</definedName>
    <definedName name="START">#REF!</definedName>
    <definedName name="SU">[10]CPUR!#REF!</definedName>
    <definedName name="tAX" localSheetId="1">#REF!</definedName>
    <definedName name="tAX">#REF!</definedName>
    <definedName name="tax.expenses">#REF!</definedName>
    <definedName name="TAX_FIG" localSheetId="1">#REF!</definedName>
    <definedName name="TAX_FIG">#REF!</definedName>
    <definedName name="TAX_RATE" localSheetId="1">#REF!</definedName>
    <definedName name="TAX_RATE">#REF!</definedName>
    <definedName name="TAXDEPRECIATION" localSheetId="1">#REF!</definedName>
    <definedName name="TAXDEPRECIATION">#REF!</definedName>
    <definedName name="TEE">'[15]WIP-YRN'!$M$6</definedName>
    <definedName name="TextRefCopyRangeCount" hidden="1">1</definedName>
    <definedName name="Title">[18]Summary!$A$2</definedName>
    <definedName name="TL.REC">'[4]Cons. Lead BS'!#REF!</definedName>
    <definedName name="TRAVEL.H.O">#REF!</definedName>
    <definedName name="U">'[4]Cons. Lead BS'!#REF!</definedName>
    <definedName name="UNPAD" hidden="1">#REF!</definedName>
    <definedName name="UNSPENT">'[4]Cons. Lead BS'!#REF!</definedName>
    <definedName name="UPDATE" localSheetId="1">#REF!</definedName>
    <definedName name="UPDATE">#REF!</definedName>
    <definedName name="v" localSheetId="1">#REF!</definedName>
    <definedName name="v">#REF!</definedName>
    <definedName name="VEHICLE.H.O">#REF!</definedName>
    <definedName name="wrn.RATIO." localSheetId="0" hidden="1">{"PAGE1",#N/A,FALSE,"Sheet1";"PAGE2",#N/A,FALSE,"Sheet1"}</definedName>
    <definedName name="wrn.RATIO." localSheetId="1" hidden="1">{"PAGE1",#N/A,FALSE,"Sheet1";"PAGE2",#N/A,FALSE,"Sheet1"}</definedName>
    <definedName name="wrn.RATIO." hidden="1">{"PAGE1",#N/A,FALSE,"Sheet1";"PAGE2",#N/A,FALSE,"Sheet1"}</definedName>
    <definedName name="ws" localSheetId="1">'[8]Revenue-Fire-Marine-Motor'!#REF!</definedName>
    <definedName name="ws">'[8]Revenue-Fire-Marine-Motor'!#REF!</definedName>
    <definedName name="XRefColumnsCount" hidden="1">1</definedName>
    <definedName name="XRefCopyRangeCount" hidden="1">1</definedName>
    <definedName name="XRefPasteRangeCount" hidden="1">2</definedName>
    <definedName name="XXX">#REF!</definedName>
    <definedName name="z" hidden="1">#REF!</definedName>
    <definedName name="Z_1A3E9F40_4FCC_11D2_A7FF_0060971217C0_.wvu.PrintArea" hidden="1">'[19]Printed ac'!#REF!</definedName>
    <definedName name="Z_2F0BD9A2_457D_11D2_8EE8_0060971217D4_.wvu.PrintArea" hidden="1">#REF!</definedName>
    <definedName name="Z_2F0BD9A2_457D_11D2_8EE8_0060971217D4_.wvu.PrintTitles" hidden="1">#REF!</definedName>
    <definedName name="Z_3AB84060_44C7_11D2_8EE8_0060971217D4_.wvu.PrintArea" hidden="1">#REF!</definedName>
    <definedName name="Z_3AB84060_44C7_11D2_8EE8_0060971217D4_.wvu.PrintTitles" hidden="1">#REF!</definedName>
    <definedName name="Z_40BD8C62_D3AE_11D2_BB99_006097121403_.wvu.Cols" hidden="1">#REF!,#REF!,#REF!,#REF!,#REF!,#REF!</definedName>
    <definedName name="Z_40BD8C62_D3AE_11D2_BB99_006097121403_.wvu.PrintArea" hidden="1">#REF!</definedName>
    <definedName name="Z_42082262_47C5_4083_A75E_526FAD58A78A_.wvu.Rows" hidden="1">#REF!,#REF!,#REF!,#REF!,#REF!,#REF!</definedName>
    <definedName name="Z_42CB23D9_FE0D_4360_B7CD_56A3AF127F7C_.wvu.Rows" hidden="1">#REF!,#REF!,#REF!,#REF!,#REF!,#REF!</definedName>
    <definedName name="Z_5F72E90E_5306_4453_8ECA_43061516744D_.wvu.Rows" hidden="1">#REF!,#REF!,#REF!,#REF!,#REF!,#REF!</definedName>
    <definedName name="Z_7268092C_48A6_11D6_BF00_0048545546A4_.wvu.PrintArea" hidden="1">#REF!</definedName>
    <definedName name="Z_7268092C_48A6_11D6_BF00_0048545546A4_.wvu.Rows" hidden="1">#REF!,#REF!,#REF!,#REF!,#REF!,#REF!</definedName>
    <definedName name="Z_7CC30400_52D6_11D2_91E6_0060971217D4_.wvu.PrintArea" hidden="1">'[19]Printed ac'!#REF!</definedName>
    <definedName name="Z_95199381_509B_11D2_A368_00001C3AD7D3_.wvu.PrintArea" hidden="1">'[19]Printed ac'!#REF!</definedName>
    <definedName name="Z_A3876EF3_8056_414D_9895_185A0A47AC3D_.wvu.Rows" hidden="1">#REF!,#REF!,#REF!,#REF!,#REF!,#REF!</definedName>
    <definedName name="Z_BF010B80_D537_11D2_8F10_000001014271_.wvu.Cols" hidden="1">#REF!,#REF!,#REF!,#REF!,#REF!,#REF!,#REF!</definedName>
    <definedName name="Z_C2C0FF43_603F_11D2_A368_00001C3AD7D3_.wvu.PrintArea" hidden="1">#REF!</definedName>
    <definedName name="Z_C2C0FF43_603F_11D2_A368_00001C3AD7D3_.wvu.PrintTitles" hidden="1">#REF!</definedName>
    <definedName name="Z_D068BBA0_44C0_11D2_8EE8_0060971217D4_.wvu.Cols" hidden="1">#REF!,#REF!,#REF!,#REF!</definedName>
    <definedName name="Z_D068BBA0_44C0_11D2_8EE8_0060971217D4_.wvu.PrintArea" hidden="1">#REF!</definedName>
    <definedName name="Z_D068BBA0_44C0_11D2_8EE8_0060971217D4_.wvu.PrintTitles" hidden="1">#REF!</definedName>
    <definedName name="Z_F3F2DB71_7CF8_11D4_AF24_0080AD91B2FE_.wvu.Rows" hidden="1">#REF!,#REF!,#REF!,#REF!,#REF!,#REF!</definedName>
  </definedNames>
  <calcPr calcId="152511"/>
</workbook>
</file>

<file path=xl/calcChain.xml><?xml version="1.0" encoding="utf-8"?>
<calcChain xmlns="http://schemas.openxmlformats.org/spreadsheetml/2006/main">
  <c r="G24" i="1" l="1"/>
  <c r="E14" i="1" l="1"/>
  <c r="E13" i="1"/>
  <c r="G15" i="1" l="1"/>
  <c r="G16" i="1" s="1"/>
  <c r="A104" i="3"/>
  <c r="E98" i="3"/>
  <c r="G55" i="1" s="1"/>
  <c r="D64" i="3"/>
  <c r="E32" i="3"/>
  <c r="A3" i="3"/>
  <c r="A1" i="3"/>
  <c r="G53" i="1"/>
  <c r="G44" i="1"/>
  <c r="G21" i="1"/>
  <c r="G57" i="1" l="1"/>
  <c r="G39" i="1"/>
  <c r="G63" i="1" s="1"/>
  <c r="I55" i="1"/>
  <c r="J42" i="1" l="1"/>
  <c r="M42" i="1" s="1"/>
  <c r="A1" i="6" l="1"/>
  <c r="A1" i="5" s="1"/>
  <c r="F42" i="6" l="1"/>
  <c r="E42" i="6"/>
  <c r="D42" i="6"/>
  <c r="C42" i="6"/>
  <c r="B17" i="5" l="1"/>
  <c r="D17" i="5" l="1"/>
</calcChain>
</file>

<file path=xl/sharedStrings.xml><?xml version="1.0" encoding="utf-8"?>
<sst xmlns="http://schemas.openxmlformats.org/spreadsheetml/2006/main" count="123" uniqueCount="99">
  <si>
    <t>DESCRIPTION</t>
  </si>
  <si>
    <t>VALUATION BASIS</t>
  </si>
  <si>
    <t>RUPEES</t>
  </si>
  <si>
    <t>CURRENT ASSETS</t>
  </si>
  <si>
    <t>As per book value</t>
  </si>
  <si>
    <t>Book value</t>
  </si>
  <si>
    <t>Less: Overdue  for more than 14 days</t>
  </si>
  <si>
    <t>Trade receivables</t>
  </si>
  <si>
    <t>Market Value</t>
  </si>
  <si>
    <t>As per book values</t>
  </si>
  <si>
    <t>CURRENT LIABILITIES</t>
  </si>
  <si>
    <t>Less: Overdue  for more than 30 days</t>
  </si>
  <si>
    <t>Trade payables</t>
  </si>
  <si>
    <t>Other liabilities</t>
  </si>
  <si>
    <t>Running Finance under markup arrangement</t>
  </si>
  <si>
    <t>Dealers / Agents Balances</t>
  </si>
  <si>
    <t>Sukhri Received From Dealers</t>
  </si>
  <si>
    <t>Other Liabilities</t>
  </si>
  <si>
    <t>Accrued Bills</t>
  </si>
  <si>
    <t>Note: The Third Schedule to the Securities and Exchange Rules, 1971 "Requirements for Calculation of Net Capital For Purpose of Rule 2(d)" , provides that "current assets and current liabilities in relation to member of a Stock Exchange for the purpose of net capital shall be determined by accounting for the current assets and current liabilities". Accordingly, for the purpose of determining the "Net Capital" all the current assets and current liabilities of the Company, including advances, deposits, prepayments and other receivables have been taken into consideration.</t>
  </si>
  <si>
    <t>________________________________</t>
  </si>
  <si>
    <t>___________________________</t>
  </si>
  <si>
    <t>CHIEF EXECUTIVE OFFICER</t>
  </si>
  <si>
    <t>DIRECTOR</t>
  </si>
  <si>
    <t>Securities purchased for client &amp; held by broker where payment is not received in 14 days</t>
  </si>
  <si>
    <t>TOTAL CURRENT ASSETS</t>
  </si>
  <si>
    <t>Trade creditors (More than 30 days)</t>
  </si>
  <si>
    <t>TOTAL CURRENT LIABILITIES</t>
  </si>
  <si>
    <t xml:space="preserve">Book value </t>
  </si>
  <si>
    <t>Book Value less provision against receivables</t>
  </si>
  <si>
    <t>Less: securities in exposure list marked to market less 15% discount</t>
  </si>
  <si>
    <t>Cash in hand or in bank</t>
  </si>
  <si>
    <t>Investment in Listed Securities in the name of broker</t>
  </si>
  <si>
    <t xml:space="preserve">Securities purchased for client </t>
  </si>
  <si>
    <t>Listed TFCs/Corporate Bonds of not less than BBB grade assigned by a credit rating company in Pakistan</t>
  </si>
  <si>
    <t>Marked to market less 5% discount</t>
  </si>
  <si>
    <t>FIBs</t>
  </si>
  <si>
    <t>Treasury Bill</t>
  </si>
  <si>
    <t>At market value</t>
  </si>
  <si>
    <t>------------------------------------------------------------------------------------------------------------------------------------------------------------------------------------------------------------------------------------------------------------------------------</t>
  </si>
  <si>
    <t>Cash in hand</t>
  </si>
  <si>
    <t>Cash at bank</t>
  </si>
  <si>
    <t xml:space="preserve">  - Broker's account</t>
  </si>
  <si>
    <t xml:space="preserve"> -  Client's account</t>
  </si>
  <si>
    <t>Calculation of Net Capital</t>
  </si>
  <si>
    <t>Total Bank Balances</t>
  </si>
  <si>
    <t>Total cash and bank balances</t>
  </si>
  <si>
    <t>Accrued expenses</t>
  </si>
  <si>
    <t>-</t>
  </si>
  <si>
    <t>TRADE RECEIVABLES</t>
  </si>
  <si>
    <t>INVESTMENTS IN LISTED SECURITIES IN THE NAME OF BROKER</t>
  </si>
  <si>
    <t>TRADE PAYBALES</t>
  </si>
  <si>
    <t>OTHER LIABILITIES</t>
  </si>
  <si>
    <t>Company Name</t>
  </si>
  <si>
    <t>No. of shares</t>
  </si>
  <si>
    <t>ACCRUED EXPENSES</t>
  </si>
  <si>
    <t>COMPANY NAME</t>
  </si>
  <si>
    <t>NO. OF SHARES</t>
  </si>
  <si>
    <t>MARKET RATE</t>
  </si>
  <si>
    <t>TOTAL VALUE</t>
  </si>
  <si>
    <t>TOTAL</t>
  </si>
  <si>
    <t>PARTY BALANCE</t>
  </si>
  <si>
    <t>AS ON JUNE 30, 2016.</t>
  </si>
  <si>
    <t>SR.</t>
  </si>
  <si>
    <t>Trade Debts</t>
  </si>
  <si>
    <t>Trad payables</t>
  </si>
  <si>
    <t>Balance as at16-06-2016</t>
  </si>
  <si>
    <t>Balance as at30-06-2016</t>
  </si>
  <si>
    <t>Balance as at 01/06/2016</t>
  </si>
  <si>
    <t>Balance as at 30/06/2016</t>
  </si>
  <si>
    <t>SEC, PURCHASED ON BEHALF CLIENT</t>
  </si>
  <si>
    <t>LONG TERM LIABILITIES</t>
  </si>
  <si>
    <t xml:space="preserve"> </t>
  </si>
  <si>
    <t>FABL</t>
  </si>
  <si>
    <t>PSO</t>
  </si>
  <si>
    <t>SEARL</t>
  </si>
  <si>
    <t>DETAIL OF INVESTMENT AS ON 31-12-2017</t>
  </si>
  <si>
    <t>From Accounts</t>
  </si>
  <si>
    <t>From Dr./Cr. Sheet</t>
  </si>
  <si>
    <t>STATUS AND NATURE OF BUSINESS</t>
  </si>
  <si>
    <t>STATEMENT OF COMPLIANCE / BASIS OF PREPARATION</t>
  </si>
  <si>
    <t>CASH AT BANK</t>
  </si>
  <si>
    <t>FED</t>
  </si>
  <si>
    <t xml:space="preserve">DATE OF AUTHORIZATION </t>
  </si>
  <si>
    <t>This statement was authorized for issue by the Board of Directors of the Company on ______________</t>
  </si>
  <si>
    <t>GENERAL</t>
  </si>
  <si>
    <t>Figures have been rounded off to the nearest rupee unless otherwise stated.</t>
  </si>
  <si>
    <t>ARIF LATIF SECURITIES (PVT.) LIMITED</t>
  </si>
  <si>
    <t>Notes to the Net Capital Balance</t>
  </si>
  <si>
    <t>This statement has been prepared to meet the specific requirements contained in Regulation 6.4 of  the Securities Brokers (Licensing &amp; Operations) Regulations, 2016. The statement has been prepared in accordance with the guidelines given in the Third Schedule of the Securities Brokers (Licensing &amp; Operations) Regulations, 2016 read with Rule 2(d) of the Securities Exchange Commission Rules, 1971 and thus comply with the  requirements contained therein.</t>
  </si>
  <si>
    <t>As At June 30, 2018</t>
  </si>
  <si>
    <t>NET CAPITAL BALANCE AS AT JUNE 30, 2018</t>
  </si>
  <si>
    <t>Less: Overdue for more than 30 days</t>
  </si>
  <si>
    <t>Staff bonus</t>
  </si>
  <si>
    <t xml:space="preserve">Salary </t>
  </si>
  <si>
    <t>Auditor remneration</t>
  </si>
  <si>
    <t>Tax consultant</t>
  </si>
  <si>
    <t>CDC charges</t>
  </si>
  <si>
    <t>Arif Latif Securities (Private) Limited was incorporated as private limited company on February 10, 2014 under the repealed Companies Ordinance, 1984 (now the Companies Act, 2017) via incorporation no. 0071461. The Company is a Trading Rights Entitlement Certificate (TREC) holder of the Pakistan Stock Exchange Limited. The Company is engaged in the business of share brokerage and investment in securities. The registered and principal office of the company is situated at 4th Floor, Room No. 414 and 415, 19- Khayaban-e-Aiwan-e-Iqbal, Lahore.</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</si>
</sst>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0_-;\-* #,##0_-;_-* &quot;-&quot;_-;_-@_-"/>
    <numFmt numFmtId="43" formatCode="_-* #,##0.00_-;\-* #,##0.00_-;_-* &quot;-&quot;??_-;_-@_-"/>
    <numFmt numFmtId="164" formatCode="_(&quot;$&quot;* #,##0.00_);_(&quot;$&quot;* \(#,##0.00\);_(&quot;$&quot;* &quot;-&quot;??_);_(@_)"/>
    <numFmt numFmtId="165" formatCode="_(* #,##0.00_);_(* \(#,##0.00\);_(* &quot;-&quot;??_);_(@_)"/>
    <numFmt numFmtId="166" formatCode="_(* #,##0_);_(* \(#,##0\);_(* &quot;-&quot;??_);_(@_)"/>
    <numFmt numFmtId="167" formatCode="0%;\(0\)%"/>
    <numFmt numFmtId="168" formatCode="&quot;$&quot;##,##0_);[Red]&quot;$&quot;\(#,##0\)"/>
    <numFmt numFmtId="169" formatCode="_-* #,##0\ _F_-;\-* #,##0\ _F_-;_-* &quot;-&quot;\ _F_-;_-@_-"/>
    <numFmt numFmtId="170" formatCode="_-* #,##0.00\ _F_-;\-* #,##0.00\ _F_-;_-* &quot;-&quot;??\ _F_-;_-@_-"/>
    <numFmt numFmtId="171" formatCode="_-* #,##0\ &quot;F&quot;_-;\-* #,##0\ &quot;F&quot;_-;_-* &quot;-&quot;\ &quot;F&quot;_-;_-@_-"/>
    <numFmt numFmtId="172" formatCode="_-* #,##0.00\ &quot;F&quot;_-;\-* #,##0.00\ &quot;F&quot;_-;_-* &quot;-&quot;??\ &quot;F&quot;_-;_-@_-"/>
    <numFmt numFmtId="173" formatCode="_-&quot;$&quot;* #,##0_-;\-&quot;$&quot;* #,##0_-;_-&quot;$&quot;* &quot;-&quot;_-;_-@_-"/>
    <numFmt numFmtId="174" formatCode="_-&quot;$&quot;* #,##0.00_-;\-&quot;$&quot;* #,##0.00_-;_-&quot;$&quot;* &quot;-&quot;??_-;_-@_-"/>
    <numFmt numFmtId="175" formatCode="0.0"/>
  </numFmts>
  <fonts count="5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color indexed="10"/>
      <name val="Arial"/>
      <family val="2"/>
    </font>
    <font>
      <sz val="12"/>
      <name val="Times New Roman"/>
      <family val="1"/>
    </font>
    <font>
      <b/>
      <sz val="12"/>
      <name val="Times New Roman"/>
      <family val="1"/>
    </font>
    <font>
      <b/>
      <sz val="14"/>
      <name val="Times New Roman"/>
      <family val="1"/>
    </font>
    <font>
      <b/>
      <u/>
      <sz val="12"/>
      <name val="Times New Roman"/>
      <family val="1"/>
    </font>
    <font>
      <u/>
      <sz val="8.25"/>
      <color theme="10"/>
      <name val="Calibri"/>
      <family val="2"/>
    </font>
    <font>
      <sz val="12"/>
      <name val="Arial MT"/>
    </font>
    <font>
      <b/>
      <sz val="12"/>
      <color indexed="8"/>
      <name val="Times New Roman"/>
      <family val="1"/>
    </font>
    <font>
      <sz val="12"/>
      <color indexed="10"/>
      <name val="Times New Roman"/>
      <family val="1"/>
    </font>
    <font>
      <sz val="10"/>
      <name val="Times New Roman"/>
      <family val="1"/>
    </font>
    <font>
      <sz val="10"/>
      <color indexed="8"/>
      <name val="Arial"/>
      <family val="2"/>
    </font>
    <font>
      <sz val="11"/>
      <name val="Tms Rmn"/>
    </font>
    <font>
      <sz val="8"/>
      <name val="Arial"/>
      <family val="2"/>
      <charset val="178"/>
    </font>
    <font>
      <b/>
      <sz val="12"/>
      <name val="Arial"/>
      <family val="2"/>
      <charset val="178"/>
    </font>
    <font>
      <sz val="12"/>
      <name val="Helv"/>
    </font>
    <font>
      <sz val="10"/>
      <color indexed="10"/>
      <name val="Palatino Linotype"/>
      <family val="1"/>
    </font>
    <font>
      <sz val="12"/>
      <color indexed="9"/>
      <name val="Times New Roman"/>
      <family val="1"/>
    </font>
    <font>
      <sz val="14"/>
      <name val="Times New Roman"/>
      <family val="1"/>
    </font>
    <font>
      <b/>
      <i/>
      <sz val="11"/>
      <name val="Times New Roman"/>
      <family val="1"/>
    </font>
    <font>
      <i/>
      <sz val="11"/>
      <name val="Times New Roman"/>
      <family val="1"/>
    </font>
    <font>
      <b/>
      <sz val="10.5"/>
      <name val="Times New Roman"/>
      <family val="1"/>
    </font>
    <font>
      <b/>
      <i/>
      <sz val="14"/>
      <name val="Times New Roman"/>
      <family val="1"/>
    </font>
    <font>
      <sz val="12"/>
      <color theme="1"/>
      <name val="Times New Roman"/>
      <family val="1"/>
    </font>
    <font>
      <sz val="12"/>
      <color indexed="8"/>
      <name val="Times New Roman"/>
      <family val="1"/>
    </font>
    <font>
      <b/>
      <sz val="10"/>
      <name val="Times New Roman"/>
      <family val="1"/>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sz val="9"/>
      <color theme="1"/>
      <name val="Times New Roman"/>
      <family val="1"/>
    </font>
    <font>
      <sz val="10"/>
      <name val="Calibri"/>
      <family val="2"/>
      <scheme val="minor"/>
    </font>
    <font>
      <sz val="11"/>
      <name val="Times New Roman"/>
      <family val="1"/>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Times New Roman"/>
      <family val="1"/>
    </font>
  </fonts>
  <fills count="38">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4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9">
    <xf numFmtId="0" fontId="0" fillId="0" borderId="0"/>
    <xf numFmtId="165" fontId="5"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2" fillId="0" borderId="0" applyNumberFormat="0" applyFill="0" applyBorder="0" applyAlignment="0" applyProtection="0">
      <alignment vertical="top"/>
      <protection locked="0"/>
    </xf>
    <xf numFmtId="0" fontId="6" fillId="0" borderId="0"/>
    <xf numFmtId="0" fontId="13" fillId="3" borderId="0"/>
    <xf numFmtId="0" fontId="6" fillId="0" borderId="0"/>
    <xf numFmtId="0" fontId="13" fillId="3" borderId="0"/>
    <xf numFmtId="0" fontId="4" fillId="0" borderId="0"/>
    <xf numFmtId="0" fontId="6" fillId="0" borderId="0"/>
    <xf numFmtId="0" fontId="6" fillId="0" borderId="0"/>
    <xf numFmtId="0" fontId="4" fillId="0" borderId="0"/>
    <xf numFmtId="0" fontId="8" fillId="0" borderId="0"/>
    <xf numFmtId="0" fontId="6" fillId="0" borderId="0"/>
    <xf numFmtId="0" fontId="4" fillId="0" borderId="0"/>
    <xf numFmtId="0" fontId="6" fillId="0" borderId="0"/>
    <xf numFmtId="9" fontId="6" fillId="0" borderId="0" applyFont="0" applyFill="0" applyBorder="0" applyAlignment="0" applyProtection="0"/>
    <xf numFmtId="0" fontId="6" fillId="0" borderId="0"/>
    <xf numFmtId="0" fontId="17" fillId="0" borderId="0">
      <alignment vertical="top"/>
    </xf>
    <xf numFmtId="0" fontId="6" fillId="0" borderId="0"/>
    <xf numFmtId="0" fontId="17"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6" fillId="0" borderId="0" applyFont="0" applyFill="0" applyBorder="0" applyAlignment="0" applyProtection="0"/>
    <xf numFmtId="167" fontId="6" fillId="0" borderId="0" applyFont="0" applyFill="0" applyBorder="0" applyAlignment="0" applyProtection="0"/>
    <xf numFmtId="168" fontId="6" fillId="0" borderId="0" applyFont="0" applyFill="0" applyBorder="0" applyAlignment="0" applyProtection="0"/>
    <xf numFmtId="38" fontId="19" fillId="4" borderId="0" applyNumberFormat="0" applyBorder="0" applyAlignment="0" applyProtection="0"/>
    <xf numFmtId="0" fontId="20" fillId="0" borderId="7" applyNumberFormat="0" applyAlignment="0" applyProtection="0">
      <alignment horizontal="left" vertical="center"/>
    </xf>
    <xf numFmtId="0" fontId="20" fillId="0" borderId="2">
      <alignment horizontal="left" vertical="center"/>
    </xf>
    <xf numFmtId="10" fontId="19" fillId="5" borderId="8" applyNumberFormat="0" applyBorder="0" applyAlignment="0" applyProtection="0"/>
    <xf numFmtId="169" fontId="6" fillId="0" borderId="0" applyFont="0" applyFill="0" applyBorder="0" applyAlignment="0" applyProtection="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0" fontId="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 fillId="0" borderId="0"/>
    <xf numFmtId="0" fontId="6" fillId="0" borderId="0">
      <alignment vertical="top"/>
    </xf>
    <xf numFmtId="10" fontId="6" fillId="0" borderId="0" applyFont="0" applyFill="0" applyBorder="0" applyAlignment="0" applyProtection="0"/>
    <xf numFmtId="13" fontId="6" fillId="0" borderId="0" applyFont="0" applyFill="0" applyProtection="0"/>
    <xf numFmtId="0" fontId="6" fillId="0" borderId="0"/>
    <xf numFmtId="0" fontId="14" fillId="0" borderId="0">
      <alignment horizontal="center"/>
    </xf>
    <xf numFmtId="0" fontId="7" fillId="0" borderId="0">
      <alignment horizontal="center" vertical="top"/>
    </xf>
    <xf numFmtId="41" fontId="6" fillId="0" borderId="0" applyFont="0" applyFill="0" applyBorder="0" applyAlignment="0" applyProtection="0"/>
    <xf numFmtId="43" fontId="6" fillId="0" borderId="0" applyFont="0" applyFill="0" applyBorder="0" applyAlignment="0" applyProtection="0"/>
    <xf numFmtId="0" fontId="22" fillId="0" borderId="0"/>
    <xf numFmtId="173" fontId="6" fillId="0" borderId="0" applyFont="0" applyFill="0" applyBorder="0" applyAlignment="0" applyProtection="0"/>
    <xf numFmtId="174" fontId="6"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0" fontId="5" fillId="0" borderId="0"/>
    <xf numFmtId="9" fontId="8"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165" fontId="2" fillId="0" borderId="0" applyFont="0" applyFill="0" applyBorder="0" applyAlignment="0" applyProtection="0"/>
    <xf numFmtId="0" fontId="39" fillId="0" borderId="0" applyNumberFormat="0" applyFill="0" applyBorder="0" applyAlignment="0" applyProtection="0"/>
    <xf numFmtId="0" fontId="40" fillId="0" borderId="31" applyNumberFormat="0" applyFill="0" applyAlignment="0" applyProtection="0"/>
    <xf numFmtId="0" fontId="41" fillId="0" borderId="32" applyNumberFormat="0" applyFill="0" applyAlignment="0" applyProtection="0"/>
    <xf numFmtId="0" fontId="42" fillId="0" borderId="33" applyNumberFormat="0" applyFill="0" applyAlignment="0" applyProtection="0"/>
    <xf numFmtId="0" fontId="42" fillId="0" borderId="0" applyNumberFormat="0" applyFill="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0" applyNumberFormat="0" applyBorder="0" applyAlignment="0" applyProtection="0"/>
    <xf numFmtId="0" fontId="46" fillId="9" borderId="34" applyNumberFormat="0" applyAlignment="0" applyProtection="0"/>
    <xf numFmtId="0" fontId="47" fillId="10" borderId="35" applyNumberFormat="0" applyAlignment="0" applyProtection="0"/>
    <xf numFmtId="0" fontId="48" fillId="10" borderId="34" applyNumberFormat="0" applyAlignment="0" applyProtection="0"/>
    <xf numFmtId="0" fontId="49" fillId="0" borderId="36" applyNumberFormat="0" applyFill="0" applyAlignment="0" applyProtection="0"/>
    <xf numFmtId="0" fontId="50" fillId="11" borderId="37"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0" borderId="39" applyNumberFormat="0" applyFill="0" applyAlignment="0" applyProtection="0"/>
    <xf numFmtId="0" fontId="5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54" fillId="16" borderId="0" applyNumberFormat="0" applyBorder="0" applyAlignment="0" applyProtection="0"/>
    <xf numFmtId="0" fontId="5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54" fillId="20" borderId="0" applyNumberFormat="0" applyBorder="0" applyAlignment="0" applyProtection="0"/>
    <xf numFmtId="0" fontId="5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54" fillId="24" borderId="0" applyNumberFormat="0" applyBorder="0" applyAlignment="0" applyProtection="0"/>
    <xf numFmtId="0" fontId="5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54" fillId="28" borderId="0" applyNumberFormat="0" applyBorder="0" applyAlignment="0" applyProtection="0"/>
    <xf numFmtId="0" fontId="5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54" fillId="36" borderId="0" applyNumberFormat="0" applyBorder="0" applyAlignment="0" applyProtection="0"/>
    <xf numFmtId="0" fontId="1" fillId="0" borderId="0"/>
    <xf numFmtId="0" fontId="1" fillId="12" borderId="38" applyNumberFormat="0" applyFont="0" applyAlignment="0" applyProtection="0"/>
    <xf numFmtId="0" fontId="5" fillId="0" borderId="0"/>
    <xf numFmtId="165" fontId="5" fillId="0" borderId="0" applyFont="0" applyFill="0" applyBorder="0" applyAlignment="0" applyProtection="0"/>
  </cellStyleXfs>
  <cellXfs count="184">
    <xf numFmtId="0" fontId="0" fillId="0" borderId="0" xfId="0"/>
    <xf numFmtId="0" fontId="16" fillId="0" borderId="0" xfId="0" applyFont="1" applyAlignment="1">
      <alignment horizontal="left"/>
    </xf>
    <xf numFmtId="0" fontId="24" fillId="0" borderId="0" xfId="0" applyFont="1" applyAlignment="1">
      <alignment horizontal="left"/>
    </xf>
    <xf numFmtId="0" fontId="16" fillId="0" borderId="0" xfId="0" applyFont="1"/>
    <xf numFmtId="0" fontId="25" fillId="0" borderId="0" xfId="0" applyFont="1" applyAlignment="1"/>
    <xf numFmtId="0" fontId="26" fillId="0" borderId="0" xfId="0" applyFont="1" applyAlignment="1">
      <alignment wrapText="1"/>
    </xf>
    <xf numFmtId="0" fontId="16" fillId="0" borderId="0" xfId="0" applyFont="1" applyAlignment="1"/>
    <xf numFmtId="0" fontId="16" fillId="0" borderId="0" xfId="0" applyFont="1" applyBorder="1" applyAlignment="1">
      <alignment horizontal="centerContinuous"/>
    </xf>
    <xf numFmtId="0" fontId="27" fillId="0" borderId="0" xfId="0" applyFont="1" applyAlignment="1">
      <alignment horizontal="centerContinuous"/>
    </xf>
    <xf numFmtId="0" fontId="10" fillId="0" borderId="0" xfId="1" applyNumberFormat="1" applyFont="1" applyAlignment="1"/>
    <xf numFmtId="0" fontId="10" fillId="0" borderId="0" xfId="0" applyFont="1" applyAlignment="1">
      <alignment horizontal="left"/>
    </xf>
    <xf numFmtId="0" fontId="28" fillId="0" borderId="0" xfId="0" applyFont="1" applyAlignment="1"/>
    <xf numFmtId="0" fontId="9" fillId="0" borderId="0" xfId="0" applyFont="1" applyAlignment="1">
      <alignment horizontal="centerContinuous"/>
    </xf>
    <xf numFmtId="0" fontId="8" fillId="0" borderId="0" xfId="0" applyFont="1" applyAlignment="1">
      <alignment horizontal="centerContinuous"/>
    </xf>
    <xf numFmtId="0" fontId="8" fillId="0" borderId="0" xfId="0" applyFont="1"/>
    <xf numFmtId="0" fontId="8" fillId="0" borderId="0" xfId="0" applyFont="1" applyAlignment="1"/>
    <xf numFmtId="0" fontId="9" fillId="0" borderId="0" xfId="0" applyFont="1" applyBorder="1"/>
    <xf numFmtId="0" fontId="9" fillId="0" borderId="0" xfId="0" applyFont="1" applyBorder="1" applyAlignment="1">
      <alignment horizontal="centerContinuous"/>
    </xf>
    <xf numFmtId="0" fontId="9" fillId="0" borderId="0" xfId="0" applyFont="1" applyBorder="1" applyAlignment="1">
      <alignment horizontal="center"/>
    </xf>
    <xf numFmtId="0" fontId="11" fillId="0" borderId="0" xfId="0" applyFont="1" applyBorder="1" applyAlignment="1">
      <alignment horizontal="left"/>
    </xf>
    <xf numFmtId="0" fontId="8" fillId="0" borderId="0" xfId="0" applyFont="1" applyBorder="1"/>
    <xf numFmtId="0" fontId="8" fillId="0" borderId="0" xfId="0" applyFont="1" applyBorder="1" applyAlignment="1">
      <alignment horizontal="left"/>
    </xf>
    <xf numFmtId="0" fontId="8" fillId="0" borderId="0" xfId="0" applyFont="1" applyBorder="1" applyAlignment="1">
      <alignment vertical="top"/>
    </xf>
    <xf numFmtId="166" fontId="8" fillId="0" borderId="0" xfId="1" applyNumberFormat="1" applyFont="1" applyFill="1" applyBorder="1" applyAlignment="1">
      <alignment vertical="top"/>
    </xf>
    <xf numFmtId="0" fontId="8" fillId="0" borderId="0" xfId="0" quotePrefix="1" applyFont="1" applyBorder="1" applyAlignment="1">
      <alignment horizontal="center" vertical="top"/>
    </xf>
    <xf numFmtId="0" fontId="23" fillId="0" borderId="0" xfId="0" applyFont="1" applyBorder="1" applyAlignment="1">
      <alignment horizontal="justify" vertical="top"/>
    </xf>
    <xf numFmtId="166" fontId="23" fillId="0" borderId="0" xfId="1" applyNumberFormat="1" applyFont="1" applyFill="1" applyBorder="1" applyAlignment="1">
      <alignment vertical="top"/>
    </xf>
    <xf numFmtId="0" fontId="8" fillId="0" borderId="0" xfId="0" applyFont="1" applyBorder="1" applyAlignment="1">
      <alignment horizontal="center" vertical="top"/>
    </xf>
    <xf numFmtId="166" fontId="23" fillId="0" borderId="0" xfId="1" applyNumberFormat="1" applyFont="1" applyBorder="1" applyAlignment="1">
      <alignment horizontal="justify" vertical="top"/>
    </xf>
    <xf numFmtId="166" fontId="8" fillId="2" borderId="0" xfId="1" applyNumberFormat="1" applyFont="1" applyFill="1" applyBorder="1" applyAlignment="1">
      <alignment vertical="top"/>
    </xf>
    <xf numFmtId="0" fontId="8" fillId="0" borderId="0" xfId="0" applyFont="1" applyBorder="1" applyAlignment="1">
      <alignment vertical="center" wrapText="1"/>
    </xf>
    <xf numFmtId="0" fontId="8" fillId="0" borderId="0" xfId="0" applyFont="1" applyBorder="1" applyAlignment="1">
      <alignment horizontal="justify" vertical="top"/>
    </xf>
    <xf numFmtId="0" fontId="8" fillId="0" borderId="0" xfId="0" applyFont="1" applyBorder="1" applyAlignment="1">
      <alignment vertical="justify" wrapText="1"/>
    </xf>
    <xf numFmtId="0" fontId="8" fillId="0" borderId="0" xfId="0" applyFont="1" applyBorder="1" applyAlignment="1">
      <alignment wrapText="1"/>
    </xf>
    <xf numFmtId="0" fontId="9" fillId="0" borderId="0" xfId="0" quotePrefix="1" applyFont="1" applyBorder="1" applyAlignment="1">
      <alignment horizontal="left" vertical="top"/>
    </xf>
    <xf numFmtId="0" fontId="15" fillId="0" borderId="0" xfId="0" applyFont="1" applyBorder="1" applyAlignment="1">
      <alignment horizontal="justify" vertical="top"/>
    </xf>
    <xf numFmtId="0" fontId="9" fillId="0" borderId="0" xfId="0" applyFont="1" applyBorder="1" applyAlignment="1">
      <alignment vertical="top"/>
    </xf>
    <xf numFmtId="0" fontId="15" fillId="0" borderId="0" xfId="0" applyFont="1" applyBorder="1" applyAlignment="1">
      <alignment vertical="top"/>
    </xf>
    <xf numFmtId="166" fontId="8" fillId="0" borderId="0" xfId="0" applyNumberFormat="1" applyFont="1"/>
    <xf numFmtId="166" fontId="15" fillId="0" borderId="3" xfId="1" applyNumberFormat="1" applyFont="1" applyFill="1" applyBorder="1" applyAlignment="1">
      <alignment vertical="top"/>
    </xf>
    <xf numFmtId="166" fontId="15" fillId="0" borderId="4" xfId="1" applyNumberFormat="1" applyFont="1" applyFill="1" applyBorder="1" applyAlignment="1">
      <alignment vertical="top"/>
    </xf>
    <xf numFmtId="166" fontId="15" fillId="0" borderId="5" xfId="1" applyNumberFormat="1" applyFont="1" applyFill="1" applyBorder="1" applyAlignment="1">
      <alignment vertical="top"/>
    </xf>
    <xf numFmtId="166" fontId="15" fillId="0" borderId="0" xfId="1" applyNumberFormat="1" applyFont="1" applyFill="1" applyBorder="1" applyAlignment="1">
      <alignment vertical="top"/>
    </xf>
    <xf numFmtId="0" fontId="9" fillId="0" borderId="0" xfId="0" applyFont="1" applyBorder="1" applyAlignment="1">
      <alignment horizontal="left"/>
    </xf>
    <xf numFmtId="0" fontId="9" fillId="0" borderId="0" xfId="0" applyFont="1" applyBorder="1" applyAlignment="1"/>
    <xf numFmtId="166" fontId="9" fillId="2" borderId="6" xfId="1" applyNumberFormat="1" applyFont="1" applyFill="1" applyBorder="1" applyAlignment="1"/>
    <xf numFmtId="0" fontId="8" fillId="0" borderId="0" xfId="0" applyFont="1" applyBorder="1" applyAlignment="1">
      <alignment horizontal="center"/>
    </xf>
    <xf numFmtId="0" fontId="8" fillId="0" borderId="0" xfId="0" applyFont="1" applyBorder="1" applyAlignment="1">
      <alignment vertical="top" wrapText="1"/>
    </xf>
    <xf numFmtId="0" fontId="8" fillId="0" borderId="0" xfId="0" applyFont="1" applyBorder="1" applyAlignment="1">
      <alignment horizontal="left" vertical="top"/>
    </xf>
    <xf numFmtId="0" fontId="8" fillId="0" borderId="0" xfId="0" applyFont="1" applyFill="1" applyAlignment="1"/>
    <xf numFmtId="166" fontId="8" fillId="0" borderId="0" xfId="1" applyNumberFormat="1" applyFont="1" applyFill="1"/>
    <xf numFmtId="166" fontId="8" fillId="0" borderId="0" xfId="1" applyNumberFormat="1" applyFont="1" applyFill="1" applyAlignment="1">
      <alignment horizontal="center"/>
    </xf>
    <xf numFmtId="166" fontId="11" fillId="0" borderId="0" xfId="1" applyNumberFormat="1" applyFont="1" applyFill="1" applyBorder="1" applyAlignment="1">
      <alignment horizontal="center"/>
    </xf>
    <xf numFmtId="0" fontId="29" fillId="0" borderId="0" xfId="0" applyFont="1" applyFill="1" applyAlignment="1"/>
    <xf numFmtId="166" fontId="8" fillId="0" borderId="0" xfId="1" applyNumberFormat="1" applyFont="1" applyFill="1" applyBorder="1"/>
    <xf numFmtId="166" fontId="30" fillId="0" borderId="0" xfId="1" applyNumberFormat="1" applyFont="1" applyFill="1"/>
    <xf numFmtId="49" fontId="8" fillId="0" borderId="0" xfId="1" applyNumberFormat="1" applyFont="1" applyFill="1"/>
    <xf numFmtId="166" fontId="30" fillId="0" borderId="0" xfId="1" applyNumberFormat="1" applyFont="1" applyFill="1" applyBorder="1"/>
    <xf numFmtId="0" fontId="16" fillId="0" borderId="0" xfId="0" applyFont="1" applyAlignment="1">
      <alignment horizontal="justify"/>
    </xf>
    <xf numFmtId="166" fontId="8" fillId="2" borderId="3" xfId="1" applyNumberFormat="1" applyFont="1" applyFill="1" applyBorder="1" applyAlignment="1">
      <alignment vertical="top"/>
    </xf>
    <xf numFmtId="166" fontId="8" fillId="2" borderId="5" xfId="1" applyNumberFormat="1" applyFont="1" applyFill="1" applyBorder="1" applyAlignment="1">
      <alignment vertical="top"/>
    </xf>
    <xf numFmtId="166" fontId="9" fillId="2" borderId="0" xfId="1" applyNumberFormat="1" applyFont="1" applyFill="1" applyBorder="1" applyAlignment="1"/>
    <xf numFmtId="166" fontId="8" fillId="0" borderId="12" xfId="1" applyNumberFormat="1" applyFont="1" applyFill="1" applyBorder="1"/>
    <xf numFmtId="166" fontId="8" fillId="0" borderId="12" xfId="1" applyNumberFormat="1" applyFont="1" applyFill="1" applyBorder="1" applyAlignment="1">
      <alignment vertical="top"/>
    </xf>
    <xf numFmtId="166" fontId="8" fillId="0" borderId="6" xfId="1" applyNumberFormat="1" applyFont="1" applyFill="1" applyBorder="1" applyAlignment="1">
      <alignment vertical="top"/>
    </xf>
    <xf numFmtId="0" fontId="9" fillId="0" borderId="0" xfId="0" applyFont="1" applyAlignment="1">
      <alignment horizontal="center"/>
    </xf>
    <xf numFmtId="0" fontId="9" fillId="0" borderId="0" xfId="0" applyFont="1" applyBorder="1" applyAlignment="1">
      <alignment horizontal="left" vertical="top" wrapText="1"/>
    </xf>
    <xf numFmtId="0" fontId="8" fillId="0" borderId="0" xfId="0" applyFont="1" applyBorder="1" applyAlignment="1">
      <alignment horizontal="center" vertical="center" wrapText="1"/>
    </xf>
    <xf numFmtId="166" fontId="8" fillId="0" borderId="0" xfId="1" applyNumberFormat="1" applyFont="1" applyFill="1" applyBorder="1" applyAlignment="1">
      <alignment horizontal="center" vertical="top" wrapText="1"/>
    </xf>
    <xf numFmtId="0" fontId="8" fillId="0" borderId="0" xfId="0" applyFont="1" applyBorder="1" applyAlignment="1">
      <alignment horizontal="center" vertical="top" wrapText="1"/>
    </xf>
    <xf numFmtId="165" fontId="8" fillId="0" borderId="0" xfId="1" applyNumberFormat="1" applyFont="1" applyFill="1" applyBorder="1" applyAlignment="1">
      <alignment vertical="top"/>
    </xf>
    <xf numFmtId="0" fontId="9" fillId="0" borderId="0" xfId="0" applyFont="1" applyAlignment="1">
      <alignment horizontal="center" vertical="center"/>
    </xf>
    <xf numFmtId="166" fontId="8" fillId="0" borderId="6" xfId="1" applyNumberFormat="1" applyFont="1" applyBorder="1" applyAlignment="1">
      <alignment horizontal="center" vertical="top" wrapText="1"/>
    </xf>
    <xf numFmtId="0" fontId="3" fillId="0" borderId="0" xfId="70"/>
    <xf numFmtId="0" fontId="34" fillId="0" borderId="0" xfId="70" applyFont="1" applyAlignment="1">
      <alignment vertical="center"/>
    </xf>
    <xf numFmtId="165" fontId="34" fillId="0" borderId="0" xfId="71" applyFont="1" applyAlignment="1">
      <alignment vertical="center"/>
    </xf>
    <xf numFmtId="0" fontId="35" fillId="0" borderId="13" xfId="70" applyFont="1" applyBorder="1" applyAlignment="1">
      <alignment horizontal="center" vertical="center"/>
    </xf>
    <xf numFmtId="165" fontId="35" fillId="0" borderId="14" xfId="71" applyFont="1" applyBorder="1" applyAlignment="1">
      <alignment horizontal="center" vertical="center" wrapText="1"/>
    </xf>
    <xf numFmtId="0" fontId="35" fillId="0" borderId="14" xfId="70" applyFont="1" applyBorder="1" applyAlignment="1">
      <alignment horizontal="center" vertical="center" wrapText="1"/>
    </xf>
    <xf numFmtId="0" fontId="35" fillId="0" borderId="15" xfId="70" applyFont="1" applyBorder="1" applyAlignment="1">
      <alignment horizontal="center" vertical="center" wrapText="1"/>
    </xf>
    <xf numFmtId="0" fontId="34" fillId="0" borderId="16" xfId="70" applyFont="1" applyBorder="1" applyAlignment="1">
      <alignment vertical="center"/>
    </xf>
    <xf numFmtId="0" fontId="36" fillId="0" borderId="16" xfId="70" applyFont="1" applyBorder="1" applyAlignment="1">
      <alignment vertical="center" wrapText="1"/>
    </xf>
    <xf numFmtId="0" fontId="34" fillId="0" borderId="19" xfId="70" applyFont="1" applyBorder="1" applyAlignment="1">
      <alignment vertical="center"/>
    </xf>
    <xf numFmtId="0" fontId="35" fillId="0" borderId="20" xfId="70" applyFont="1" applyBorder="1" applyAlignment="1">
      <alignment horizontal="center" vertical="center"/>
    </xf>
    <xf numFmtId="166" fontId="34" fillId="0" borderId="8" xfId="1" applyNumberFormat="1" applyFont="1" applyFill="1" applyBorder="1" applyAlignment="1">
      <alignment vertical="center"/>
    </xf>
    <xf numFmtId="166" fontId="34" fillId="0" borderId="17" xfId="1" applyNumberFormat="1" applyFont="1" applyBorder="1" applyAlignment="1">
      <alignment vertical="center"/>
    </xf>
    <xf numFmtId="166" fontId="34" fillId="0" borderId="18" xfId="1" applyNumberFormat="1" applyFont="1" applyBorder="1" applyAlignment="1">
      <alignment vertical="center"/>
    </xf>
    <xf numFmtId="166" fontId="34" fillId="0" borderId="3" xfId="1" applyNumberFormat="1" applyFont="1" applyFill="1" applyBorder="1" applyAlignment="1">
      <alignment vertical="center"/>
    </xf>
    <xf numFmtId="166" fontId="34" fillId="0" borderId="3" xfId="1" applyNumberFormat="1" applyFont="1" applyBorder="1" applyAlignment="1">
      <alignment vertical="center"/>
    </xf>
    <xf numFmtId="166" fontId="35" fillId="0" borderId="21" xfId="1" applyNumberFormat="1" applyFont="1" applyBorder="1" applyAlignment="1">
      <alignment vertical="center"/>
    </xf>
    <xf numFmtId="166" fontId="34" fillId="0" borderId="22" xfId="1" applyNumberFormat="1" applyFont="1" applyBorder="1" applyAlignment="1">
      <alignment vertical="center"/>
    </xf>
    <xf numFmtId="0" fontId="37" fillId="0" borderId="0" xfId="73" applyFont="1" applyFill="1"/>
    <xf numFmtId="0" fontId="31" fillId="0" borderId="0" xfId="73" applyFont="1" applyFill="1" applyBorder="1" applyAlignment="1">
      <alignment horizontal="center" vertical="center"/>
    </xf>
    <xf numFmtId="0" fontId="31" fillId="0" borderId="20" xfId="73" applyFont="1" applyFill="1" applyBorder="1" applyAlignment="1">
      <alignment horizontal="center" vertical="center"/>
    </xf>
    <xf numFmtId="0" fontId="31" fillId="0" borderId="22" xfId="73" applyFont="1" applyFill="1" applyBorder="1" applyAlignment="1">
      <alignment horizontal="center" vertical="center"/>
    </xf>
    <xf numFmtId="0" fontId="31" fillId="0" borderId="25" xfId="73" applyFont="1" applyFill="1" applyBorder="1" applyAlignment="1">
      <alignment horizontal="center" vertical="center"/>
    </xf>
    <xf numFmtId="14" fontId="31" fillId="0" borderId="25" xfId="73" applyNumberFormat="1" applyFont="1" applyFill="1" applyBorder="1" applyAlignment="1">
      <alignment horizontal="center" vertical="center"/>
    </xf>
    <xf numFmtId="0" fontId="31" fillId="0" borderId="26" xfId="73" applyFont="1" applyFill="1" applyBorder="1" applyAlignment="1">
      <alignment horizontal="center" vertical="center"/>
    </xf>
    <xf numFmtId="0" fontId="16" fillId="0" borderId="16" xfId="73" applyFont="1" applyFill="1" applyBorder="1" applyAlignment="1">
      <alignment horizontal="center" vertical="center"/>
    </xf>
    <xf numFmtId="0" fontId="16" fillId="0" borderId="5" xfId="73" applyFont="1" applyFill="1" applyBorder="1" applyAlignment="1">
      <alignment horizontal="left" vertical="center"/>
    </xf>
    <xf numFmtId="165" fontId="16" fillId="0" borderId="5" xfId="74" applyFont="1" applyFill="1" applyBorder="1" applyAlignment="1">
      <alignment vertical="center"/>
    </xf>
    <xf numFmtId="165" fontId="16" fillId="0" borderId="27" xfId="74" applyFont="1" applyFill="1" applyBorder="1" applyAlignment="1">
      <alignment vertical="center"/>
    </xf>
    <xf numFmtId="0" fontId="16" fillId="0" borderId="28" xfId="73" applyFont="1" applyFill="1" applyBorder="1" applyAlignment="1">
      <alignment horizontal="center" vertical="center"/>
    </xf>
    <xf numFmtId="0" fontId="16" fillId="0" borderId="8" xfId="73" applyFont="1" applyFill="1" applyBorder="1" applyAlignment="1">
      <alignment horizontal="left" vertical="center"/>
    </xf>
    <xf numFmtId="165" fontId="16" fillId="0" borderId="8" xfId="74" applyFont="1" applyFill="1" applyBorder="1" applyAlignment="1">
      <alignment vertical="center"/>
    </xf>
    <xf numFmtId="165" fontId="16" fillId="0" borderId="17" xfId="74" applyFont="1" applyFill="1" applyBorder="1" applyAlignment="1">
      <alignment vertical="center"/>
    </xf>
    <xf numFmtId="165" fontId="38" fillId="0" borderId="8" xfId="74" applyFont="1" applyFill="1" applyBorder="1" applyAlignment="1">
      <alignment vertical="center"/>
    </xf>
    <xf numFmtId="165" fontId="37" fillId="0" borderId="0" xfId="73" applyNumberFormat="1" applyFont="1" applyFill="1"/>
    <xf numFmtId="0" fontId="16" fillId="0" borderId="8" xfId="73" applyFont="1" applyFill="1" applyBorder="1" applyAlignment="1">
      <alignment horizontal="left" vertical="center" wrapText="1"/>
    </xf>
    <xf numFmtId="0" fontId="16" fillId="0" borderId="29" xfId="73" applyFont="1" applyFill="1" applyBorder="1" applyAlignment="1">
      <alignment horizontal="center" vertical="center"/>
    </xf>
    <xf numFmtId="165" fontId="31" fillId="0" borderId="30" xfId="74" applyFont="1" applyFill="1" applyBorder="1" applyAlignment="1">
      <alignment vertical="center"/>
    </xf>
    <xf numFmtId="0" fontId="31" fillId="0" borderId="0" xfId="73" applyFont="1" applyFill="1"/>
    <xf numFmtId="166" fontId="9" fillId="2" borderId="2" xfId="1" applyNumberFormat="1" applyFont="1" applyFill="1" applyBorder="1" applyAlignment="1">
      <alignment vertical="top"/>
    </xf>
    <xf numFmtId="166" fontId="9" fillId="2" borderId="0" xfId="1" applyNumberFormat="1" applyFont="1" applyFill="1" applyBorder="1" applyAlignment="1">
      <alignment vertical="top"/>
    </xf>
    <xf numFmtId="166" fontId="9" fillId="0" borderId="11" xfId="1" applyNumberFormat="1" applyFont="1" applyFill="1" applyBorder="1" applyAlignment="1">
      <alignment vertical="top"/>
    </xf>
    <xf numFmtId="166" fontId="9" fillId="0" borderId="4" xfId="1" applyNumberFormat="1" applyFont="1" applyFill="1" applyBorder="1" applyAlignment="1">
      <alignment vertical="top"/>
    </xf>
    <xf numFmtId="166" fontId="9" fillId="0" borderId="3" xfId="1" applyNumberFormat="1" applyFont="1" applyFill="1" applyBorder="1" applyAlignment="1">
      <alignment horizontal="center" vertical="center"/>
    </xf>
    <xf numFmtId="166" fontId="9" fillId="2" borderId="0" xfId="1" applyNumberFormat="1" applyFont="1" applyFill="1" applyBorder="1" applyAlignment="1">
      <alignment horizontal="center" vertical="center"/>
    </xf>
    <xf numFmtId="0" fontId="31" fillId="0" borderId="0" xfId="0" applyFont="1" applyAlignment="1">
      <alignment horizontal="centerContinuous"/>
    </xf>
    <xf numFmtId="0" fontId="31" fillId="0" borderId="0" xfId="0" applyFont="1" applyAlignment="1">
      <alignment horizontal="left"/>
    </xf>
    <xf numFmtId="0" fontId="9" fillId="0" borderId="0" xfId="0" applyFont="1"/>
    <xf numFmtId="166" fontId="9" fillId="2" borderId="11" xfId="1" applyNumberFormat="1" applyFont="1" applyFill="1" applyBorder="1" applyAlignment="1">
      <alignment vertical="top"/>
    </xf>
    <xf numFmtId="0" fontId="31" fillId="0" borderId="0" xfId="0" applyFont="1" applyAlignment="1">
      <alignment horizontal="justify"/>
    </xf>
    <xf numFmtId="0" fontId="25" fillId="0" borderId="0" xfId="0" applyFont="1" applyAlignment="1">
      <alignment wrapText="1"/>
    </xf>
    <xf numFmtId="166" fontId="9" fillId="2" borderId="0" xfId="1" applyNumberFormat="1" applyFont="1" applyFill="1" applyBorder="1" applyAlignment="1">
      <alignment horizontal="center"/>
    </xf>
    <xf numFmtId="3" fontId="8" fillId="0" borderId="0" xfId="0" applyNumberFormat="1" applyFont="1"/>
    <xf numFmtId="166" fontId="9" fillId="2" borderId="0" xfId="1" applyNumberFormat="1" applyFont="1" applyFill="1" applyBorder="1" applyAlignment="1">
      <alignment horizontal="center" vertical="top"/>
    </xf>
    <xf numFmtId="0" fontId="31" fillId="0" borderId="0" xfId="0" quotePrefix="1" applyFont="1"/>
    <xf numFmtId="0" fontId="31" fillId="0" borderId="0" xfId="0" applyFont="1"/>
    <xf numFmtId="3" fontId="1" fillId="0" borderId="0" xfId="115" applyNumberFormat="1"/>
    <xf numFmtId="0" fontId="9" fillId="0" borderId="0" xfId="117" applyFont="1" applyAlignment="1">
      <alignment horizontal="center" vertical="center"/>
    </xf>
    <xf numFmtId="0" fontId="9" fillId="0" borderId="0" xfId="117" applyFont="1" applyBorder="1" applyAlignment="1">
      <alignment horizontal="left"/>
    </xf>
    <xf numFmtId="0" fontId="9" fillId="0" borderId="0" xfId="117" applyFont="1" applyBorder="1"/>
    <xf numFmtId="0" fontId="8" fillId="0" borderId="0" xfId="117" applyFont="1" applyAlignment="1">
      <alignment horizontal="left"/>
    </xf>
    <xf numFmtId="49" fontId="8" fillId="0" borderId="0" xfId="118" applyNumberFormat="1" applyFont="1" applyFill="1"/>
    <xf numFmtId="166" fontId="24" fillId="0" borderId="0" xfId="1" applyNumberFormat="1" applyFont="1" applyAlignment="1">
      <alignment horizontal="left"/>
    </xf>
    <xf numFmtId="166" fontId="9" fillId="0" borderId="0" xfId="1" applyNumberFormat="1" applyFont="1" applyBorder="1"/>
    <xf numFmtId="166" fontId="26" fillId="0" borderId="0" xfId="1" applyNumberFormat="1" applyFont="1" applyAlignment="1">
      <alignment wrapText="1"/>
    </xf>
    <xf numFmtId="166" fontId="8" fillId="0" borderId="0" xfId="1" applyNumberFormat="1" applyFont="1" applyAlignment="1">
      <alignment horizontal="centerContinuous"/>
    </xf>
    <xf numFmtId="166" fontId="8" fillId="0" borderId="0" xfId="1" applyNumberFormat="1" applyFont="1" applyBorder="1"/>
    <xf numFmtId="166" fontId="8" fillId="0" borderId="0" xfId="1" applyNumberFormat="1" applyFont="1" applyBorder="1" applyAlignment="1">
      <alignment vertical="top"/>
    </xf>
    <xf numFmtId="166" fontId="8" fillId="0" borderId="0" xfId="1" applyNumberFormat="1" applyFont="1" applyBorder="1" applyAlignment="1">
      <alignment horizontal="justify" vertical="top"/>
    </xf>
    <xf numFmtId="166" fontId="16" fillId="0" borderId="0" xfId="1" applyNumberFormat="1" applyFont="1" applyAlignment="1">
      <alignment horizontal="justify"/>
    </xf>
    <xf numFmtId="166" fontId="16" fillId="0" borderId="0" xfId="1" applyNumberFormat="1" applyFont="1"/>
    <xf numFmtId="0" fontId="9" fillId="0" borderId="0" xfId="0" applyFont="1" applyBorder="1" applyAlignment="1">
      <alignment horizontal="justify" vertical="top"/>
    </xf>
    <xf numFmtId="0" fontId="9" fillId="37" borderId="0" xfId="0" applyFont="1" applyFill="1" applyBorder="1" applyAlignment="1" applyProtection="1">
      <alignment vertical="top"/>
      <protection locked="0"/>
    </xf>
    <xf numFmtId="37" fontId="14" fillId="0" borderId="0" xfId="19" applyNumberFormat="1" applyFont="1" applyFill="1" applyBorder="1" applyAlignment="1" applyProtection="1">
      <alignment vertical="top"/>
    </xf>
    <xf numFmtId="0" fontId="8" fillId="0" borderId="0" xfId="117" applyFont="1" applyBorder="1" applyAlignment="1">
      <alignment horizontal="left" vertical="top"/>
    </xf>
    <xf numFmtId="37" fontId="30" fillId="37" borderId="0" xfId="19" applyNumberFormat="1" applyFont="1" applyFill="1" applyBorder="1" applyAlignment="1" applyProtection="1">
      <alignment vertical="top" wrapText="1"/>
    </xf>
    <xf numFmtId="175" fontId="55" fillId="37" borderId="0" xfId="0" applyNumberFormat="1" applyFont="1" applyFill="1" applyBorder="1" applyAlignment="1" applyProtection="1">
      <alignment horizontal="left" vertical="top"/>
      <protection locked="0"/>
    </xf>
    <xf numFmtId="0" fontId="10" fillId="0" borderId="0" xfId="0" applyFont="1" applyAlignment="1"/>
    <xf numFmtId="166" fontId="9" fillId="0" borderId="6" xfId="1" applyNumberFormat="1" applyFont="1" applyFill="1" applyBorder="1" applyAlignment="1">
      <alignment vertical="top"/>
    </xf>
    <xf numFmtId="0" fontId="27" fillId="0" borderId="0" xfId="0" applyFont="1" applyAlignment="1">
      <alignment horizontal="center"/>
    </xf>
    <xf numFmtId="0" fontId="9" fillId="0" borderId="1" xfId="0" applyFont="1" applyBorder="1" applyAlignment="1">
      <alignment horizontal="center"/>
    </xf>
    <xf numFmtId="0" fontId="8" fillId="0" borderId="0" xfId="0" applyFont="1" applyBorder="1" applyAlignment="1">
      <alignment horizontal="left" vertical="top" wrapText="1"/>
    </xf>
    <xf numFmtId="0" fontId="9" fillId="0" borderId="8" xfId="0" applyFont="1" applyBorder="1" applyAlignment="1">
      <alignment horizontal="center" vertical="center" wrapText="1"/>
    </xf>
    <xf numFmtId="166" fontId="8" fillId="37" borderId="10" xfId="1" applyNumberFormat="1" applyFont="1" applyFill="1" applyBorder="1"/>
    <xf numFmtId="166" fontId="8" fillId="37" borderId="9" xfId="1" applyNumberFormat="1" applyFont="1" applyFill="1" applyBorder="1" applyAlignment="1">
      <alignment vertical="top"/>
    </xf>
    <xf numFmtId="166" fontId="9" fillId="0" borderId="0" xfId="0" applyNumberFormat="1" applyFont="1"/>
    <xf numFmtId="3" fontId="29" fillId="0" borderId="3" xfId="0" applyNumberFormat="1" applyFont="1" applyBorder="1"/>
    <xf numFmtId="166" fontId="8" fillId="2" borderId="10" xfId="1" applyNumberFormat="1" applyFont="1" applyFill="1" applyBorder="1" applyAlignment="1">
      <alignment vertical="top"/>
    </xf>
    <xf numFmtId="166" fontId="8" fillId="2" borderId="9" xfId="1" applyNumberFormat="1" applyFont="1" applyFill="1" applyBorder="1" applyAlignment="1">
      <alignment vertical="top"/>
    </xf>
    <xf numFmtId="0" fontId="16" fillId="0" borderId="0" xfId="0" applyFont="1" applyBorder="1" applyAlignment="1">
      <alignment horizontal="left"/>
    </xf>
    <xf numFmtId="0" fontId="24" fillId="0" borderId="0" xfId="0" applyFont="1" applyBorder="1" applyAlignment="1">
      <alignment horizontal="left"/>
    </xf>
    <xf numFmtId="0" fontId="26" fillId="0" borderId="0" xfId="0" applyFont="1" applyBorder="1" applyAlignment="1">
      <alignment wrapText="1"/>
    </xf>
    <xf numFmtId="0" fontId="8" fillId="0" borderId="0" xfId="0" applyFont="1" applyBorder="1" applyAlignment="1">
      <alignment horizontal="centerContinuous"/>
    </xf>
    <xf numFmtId="166" fontId="9" fillId="0" borderId="0" xfId="1" applyNumberFormat="1" applyFont="1" applyFill="1" applyBorder="1" applyAlignment="1">
      <alignment horizontal="center" vertical="center" wrapText="1"/>
    </xf>
    <xf numFmtId="166" fontId="29" fillId="0" borderId="0" xfId="0" applyNumberFormat="1" applyFont="1" applyBorder="1" applyAlignment="1">
      <alignment horizontal="justify" vertical="top"/>
    </xf>
    <xf numFmtId="0" fontId="16" fillId="0" borderId="0" xfId="0" applyFont="1" applyBorder="1" applyAlignment="1">
      <alignment horizontal="justify"/>
    </xf>
    <xf numFmtId="0" fontId="16" fillId="0" borderId="0" xfId="0" applyFont="1" applyBorder="1"/>
    <xf numFmtId="0" fontId="16" fillId="0" borderId="0" xfId="0" applyFont="1" applyAlignment="1">
      <alignment horizontal="left" wrapText="1"/>
    </xf>
    <xf numFmtId="0" fontId="9" fillId="0" borderId="1" xfId="0" applyFont="1" applyBorder="1" applyAlignment="1">
      <alignment horizontal="center"/>
    </xf>
    <xf numFmtId="0" fontId="8" fillId="0" borderId="1" xfId="0" applyFont="1" applyBorder="1" applyAlignment="1">
      <alignment horizontal="center"/>
    </xf>
    <xf numFmtId="0" fontId="8" fillId="0" borderId="0" xfId="0" applyFont="1" applyBorder="1" applyAlignment="1">
      <alignment horizontal="left" vertical="top" wrapText="1"/>
    </xf>
    <xf numFmtId="0" fontId="27" fillId="0" borderId="0" xfId="0" applyFont="1" applyAlignment="1">
      <alignment horizontal="center"/>
    </xf>
    <xf numFmtId="0" fontId="9" fillId="0" borderId="8" xfId="0" applyFont="1" applyBorder="1" applyAlignment="1">
      <alignment horizontal="center" vertical="center" wrapText="1"/>
    </xf>
    <xf numFmtId="0" fontId="8" fillId="0" borderId="0" xfId="117" applyFont="1" applyFill="1" applyBorder="1" applyAlignment="1">
      <alignment horizontal="justify" vertical="top" wrapText="1"/>
    </xf>
    <xf numFmtId="0" fontId="16" fillId="0" borderId="0" xfId="0" applyFont="1" applyBorder="1" applyAlignment="1">
      <alignment horizontal="center"/>
    </xf>
    <xf numFmtId="0" fontId="31" fillId="0" borderId="0" xfId="73" applyFont="1" applyFill="1" applyBorder="1" applyAlignment="1">
      <alignment horizontal="center" vertical="center"/>
    </xf>
    <xf numFmtId="0" fontId="31" fillId="0" borderId="23" xfId="73" applyFont="1" applyFill="1" applyBorder="1" applyAlignment="1">
      <alignment horizontal="center" vertical="center"/>
    </xf>
    <xf numFmtId="0" fontId="31" fillId="0" borderId="24" xfId="73" applyFont="1" applyFill="1" applyBorder="1" applyAlignment="1">
      <alignment horizontal="center" vertical="center"/>
    </xf>
    <xf numFmtId="0" fontId="32" fillId="0" borderId="0" xfId="70" applyFont="1" applyAlignment="1">
      <alignment horizontal="center" vertical="center"/>
    </xf>
    <xf numFmtId="0" fontId="33" fillId="0" borderId="0" xfId="70" applyFont="1" applyAlignment="1">
      <alignment horizontal="center" vertical="center"/>
    </xf>
    <xf numFmtId="0" fontId="29" fillId="0" borderId="0" xfId="117" applyFont="1" applyBorder="1" applyAlignment="1">
      <alignment horizontal="justify" vertical="top" wrapText="1"/>
    </xf>
  </cellXfs>
  <cellStyles count="119">
    <cellStyle name="_Working Segment Reporting1" xfId="23"/>
    <cellStyle name="=C:\WINNT\SYSTEM32\COMMAND.COM" xfId="24"/>
    <cellStyle name="=C:\WINNT\SYSTEM32\COMMAND.COM 2" xfId="25"/>
    <cellStyle name="=C:\WINNT35\SYSTEM32\COMMAND.COM" xfId="26"/>
    <cellStyle name="20% - Accent1" xfId="92" builtinId="30" customBuiltin="1"/>
    <cellStyle name="20% - Accent2" xfId="96" builtinId="34" customBuiltin="1"/>
    <cellStyle name="20% - Accent3" xfId="100" builtinId="38" customBuiltin="1"/>
    <cellStyle name="20% - Accent4" xfId="104" builtinId="42" customBuiltin="1"/>
    <cellStyle name="20% - Accent5" xfId="108" builtinId="46" customBuiltin="1"/>
    <cellStyle name="20% - Accent6" xfId="112" builtinId="50" customBuiltin="1"/>
    <cellStyle name="40% - Accent1" xfId="93" builtinId="31" customBuiltin="1"/>
    <cellStyle name="40% - Accent2" xfId="97" builtinId="35" customBuiltin="1"/>
    <cellStyle name="40% - Accent3" xfId="101" builtinId="39" customBuiltin="1"/>
    <cellStyle name="40% - Accent4" xfId="105" builtinId="43" customBuiltin="1"/>
    <cellStyle name="40% - Accent5" xfId="109" builtinId="47" customBuiltin="1"/>
    <cellStyle name="40% - Accent6" xfId="113" builtinId="51" customBuiltin="1"/>
    <cellStyle name="60% - Accent1" xfId="94" builtinId="32" customBuiltin="1"/>
    <cellStyle name="60% - Accent2" xfId="98" builtinId="36" customBuiltin="1"/>
    <cellStyle name="60% - Accent3" xfId="102" builtinId="40" customBuiltin="1"/>
    <cellStyle name="60% - Accent4" xfId="106" builtinId="44" customBuiltin="1"/>
    <cellStyle name="60% - Accent5" xfId="110" builtinId="48" customBuiltin="1"/>
    <cellStyle name="60% - Accent6" xfId="114" builtinId="52" customBuiltin="1"/>
    <cellStyle name="Accent1" xfId="91" builtinId="29" customBuiltin="1"/>
    <cellStyle name="Accent2" xfId="95" builtinId="33" customBuiltin="1"/>
    <cellStyle name="Accent3" xfId="99" builtinId="37" customBuiltin="1"/>
    <cellStyle name="Accent4" xfId="103" builtinId="41" customBuiltin="1"/>
    <cellStyle name="Accent5" xfId="107" builtinId="45" customBuiltin="1"/>
    <cellStyle name="Accent6" xfId="111" builtinId="49" customBuiltin="1"/>
    <cellStyle name="Bad" xfId="81" builtinId="27" customBuiltin="1"/>
    <cellStyle name="Calculation" xfId="85" builtinId="22" customBuiltin="1"/>
    <cellStyle name="Check Cell" xfId="87" builtinId="23" customBuiltin="1"/>
    <cellStyle name="Comma" xfId="1" builtinId="3"/>
    <cellStyle name="Comma  - Style1" xfId="27"/>
    <cellStyle name="Comma  - Style2" xfId="28"/>
    <cellStyle name="Comma  - Style3" xfId="29"/>
    <cellStyle name="Comma  - Style4" xfId="30"/>
    <cellStyle name="Comma  - Style5" xfId="31"/>
    <cellStyle name="Comma  - Style6" xfId="32"/>
    <cellStyle name="Comma  - Style7" xfId="33"/>
    <cellStyle name="Comma  - Style8" xfId="34"/>
    <cellStyle name="Comma 10 2" xfId="118"/>
    <cellStyle name="Comma 2" xfId="2"/>
    <cellStyle name="Comma 2 2" xfId="3"/>
    <cellStyle name="Comma 2 3" xfId="4"/>
    <cellStyle name="Comma 3" xfId="5"/>
    <cellStyle name="Comma 3 2" xfId="6"/>
    <cellStyle name="Comma 4" xfId="7"/>
    <cellStyle name="Comma 5" xfId="8"/>
    <cellStyle name="Comma 5 2" xfId="66"/>
    <cellStyle name="Comma 6" xfId="67"/>
    <cellStyle name="Comma 6 2" xfId="71"/>
    <cellStyle name="Comma 7" xfId="74"/>
    <cellStyle name="CommaWIRR_pldt" xfId="35"/>
    <cellStyle name="Currency 2" xfId="72"/>
    <cellStyle name="Dezimal [0]_NEGS" xfId="36"/>
    <cellStyle name="Dezimal_NEGS" xfId="37"/>
    <cellStyle name="Explanatory Text" xfId="89" builtinId="53" customBuiltin="1"/>
    <cellStyle name="Good" xfId="80" builtinId="26" customBuiltin="1"/>
    <cellStyle name="Grey" xfId="38"/>
    <cellStyle name="Header1" xfId="39"/>
    <cellStyle name="Header2" xfId="40"/>
    <cellStyle name="Heading 1" xfId="76" builtinId="16" customBuiltin="1"/>
    <cellStyle name="Heading 2" xfId="77" builtinId="17" customBuiltin="1"/>
    <cellStyle name="Heading 3" xfId="78" builtinId="18" customBuiltin="1"/>
    <cellStyle name="Heading 4" xfId="79" builtinId="19" customBuiltin="1"/>
    <cellStyle name="Hyperlink 2" xfId="9"/>
    <cellStyle name="Input" xfId="83" builtinId="20" customBuiltin="1"/>
    <cellStyle name="Input [yellow]" xfId="41"/>
    <cellStyle name="Linked Cell" xfId="86" builtinId="24" customBuiltin="1"/>
    <cellStyle name="Milliers [0]_pldt" xfId="42"/>
    <cellStyle name="Milliers_pldt" xfId="43"/>
    <cellStyle name="Monétaire [0]_pldt" xfId="44"/>
    <cellStyle name="Monétaire_pldt" xfId="45"/>
    <cellStyle name="Neutral" xfId="82" builtinId="28" customBuiltin="1"/>
    <cellStyle name="Normal" xfId="0" builtinId="0"/>
    <cellStyle name="Normal - Style1" xfId="46"/>
    <cellStyle name="Normal - Style2" xfId="47"/>
    <cellStyle name="Normal - Style3" xfId="48"/>
    <cellStyle name="Normal - Style4" xfId="49"/>
    <cellStyle name="Normal - Style5" xfId="50"/>
    <cellStyle name="Normal - Style6" xfId="51"/>
    <cellStyle name="Normal - Style7" xfId="52"/>
    <cellStyle name="Normal - Style8" xfId="53"/>
    <cellStyle name="Normal 10" xfId="115"/>
    <cellStyle name="Normal 11" xfId="117"/>
    <cellStyle name="Normal 2" xfId="10"/>
    <cellStyle name="Normal 2 2" xfId="11"/>
    <cellStyle name="Normal 2 3" xfId="12"/>
    <cellStyle name="Normal 2 4" xfId="54"/>
    <cellStyle name="Normal 2_Bank Alfalah Leasing-1" xfId="13"/>
    <cellStyle name="Normal 20" xfId="55"/>
    <cellStyle name="Normal 3" xfId="14"/>
    <cellStyle name="Normal 3 2" xfId="15"/>
    <cellStyle name="Normal 3_GRAYAS Leasing -complete" xfId="16"/>
    <cellStyle name="Normal 4" xfId="17"/>
    <cellStyle name="Normal 5" xfId="18"/>
    <cellStyle name="Normal 5 2" xfId="68"/>
    <cellStyle name="Normal 6" xfId="19"/>
    <cellStyle name="Normal 7" xfId="20"/>
    <cellStyle name="Normal 7 2" xfId="70"/>
    <cellStyle name="Normal 8" xfId="21"/>
    <cellStyle name="Normal 9" xfId="73"/>
    <cellStyle name="Note 2" xfId="116"/>
    <cellStyle name="Output" xfId="84" builtinId="21" customBuiltin="1"/>
    <cellStyle name="Percent [2]" xfId="56"/>
    <cellStyle name="Percent 2" xfId="22"/>
    <cellStyle name="Percent 3" xfId="69"/>
    <cellStyle name="Pourcentage_pldt" xfId="57"/>
    <cellStyle name="Standard_NEGS" xfId="58"/>
    <cellStyle name="Style 1" xfId="59"/>
    <cellStyle name="Tickmark" xfId="60"/>
    <cellStyle name="Title" xfId="75" builtinId="15" customBuiltin="1"/>
    <cellStyle name="Total" xfId="90" builtinId="25" customBuiltin="1"/>
    <cellStyle name="Tusental (0)_pldt" xfId="61"/>
    <cellStyle name="Tusental_pldt" xfId="62"/>
    <cellStyle name="v" xfId="63"/>
    <cellStyle name="Valuta (0)_pldt" xfId="64"/>
    <cellStyle name="Valuta_pldt" xfId="65"/>
    <cellStyle name="Warning Text" xfId="8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calcChain" Target="calcChain.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PLKAR\VOL1\ACCOUNTS\FINALIZ\HYDEC_98\FOLDER~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CM\SYS\S-WVG\94-95\ACCOUNTS\USER\G-MUSTAF\SCHUDL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cm\sys\S-WVG\95-96\LIABIL-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ERVER\SCM\USER\NAEEM\agm-a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audit\Documents%20and%20Settings\hbhatda\Desktop\IGI\Other%20clients\IGI%20Insurance%20Limited\Accounts\Accounts%20Final\Accounts%20IGI%20-%20June%2030%202008%20(Formatted)%207%20Aug%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cm\sys\S-WVG\96-97\LIABIL-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cm\sys\S-WVG\96-97\ACCOUNTS\VAL-7-9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ahore\public\General\Audit\IZ\'AAIGI.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cm\sys\S-WVG\95-96\ACCOUNTS\VAL-7-9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izwan\packard\Partner%20-%20Finances%20&amp;%20MIS\Proposals\Review%20process\Budge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isco\Users\Saqib%20Hameed%20Ansari\Desktop\US\Union%20Securities%202016\AAQIL\ACCOUNTS\2001-2002\Ju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Accounts\FINALIZ\Qtr-March-2003\Copy%20of%20Financial%20statements%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Arif%20Lateef-Net%20Capital%2030-06-2018%20ilyas%20saeed%20&amp;%20c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hore\public\General\Audit\IZ\Income%20Fixed%20Assets%20head%20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ecaud\ACCOUNTS\MARIE\2005\Backup%20of%20Lead%20Schedule%20Dec.2004.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k-khifsr01\audit05\-acc\Documents%20and%20Settings\papa\Local%20Settings\Temporary%20Internet%20Files\Content.IE5\1ZZ5VT7C\WINDOWS\TEMP\Farooq\DATA\ACCOUNTS\2001\IGI-Insurance(InvestmentNo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sco\d\e\e\E\data\Abid%20Group\Builders%20&amp;%20Developers\Audit\Builders%20&amp;%20Developers%202012\A\Accounts%20201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ff1\affc\WINDOWS\TEMP\My%20Documents\er\AUG03\My%20Documents\fmmfmsl\FMMdec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WINDOWS\TEMP\Farooq\DATA\ACCOUNTS\2001\IGI-Insurance(InvestmentNo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kpptrainee\NJI\WINDOWS\TEMP\Farooq\DATA\ACCOUNTS\2001\IGI-Insurance(InvestmentN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
      <sheetName val="PLBS"/>
      <sheetName val="BSC"/>
      <sheetName val="PLC"/>
      <sheetName val="CFC"/>
      <sheetName val="CGI"/>
      <sheetName val="Graph - Commentory"/>
      <sheetName val="Graph - Board of Director"/>
      <sheetName val="exchequers"/>
      <sheetName val="Variation with Budget"/>
      <sheetName val="Printed ac"/>
      <sheetName val="Graph (2)"/>
      <sheetName val="Graph"/>
      <sheetName val="Reasons"/>
      <sheetName val="tran"/>
      <sheetName val="working"/>
      <sheetName val="production"/>
      <sheetName val="Cash Flow"/>
      <sheetName val="Anlysis"/>
      <sheetName val="Transactions - Assoc Concerns"/>
      <sheetName val="Trial Balance"/>
      <sheetName val="Database - Tran"/>
      <sheetName val="BS Commentary"/>
      <sheetName val="P&amp;L Commentary"/>
      <sheetName val="Profit Loss - Balance Sheet"/>
      <sheetName val="Printed Accounts Front"/>
      <sheetName val="Printed Accounts_ Ba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R"/>
      <sheetName val="Companies"/>
      <sheetName val="Header"/>
      <sheetName val="16 TO 26.2"/>
      <sheetName val="dilutions"/>
      <sheetName val="BASIC DAT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 val="PL"/>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2)"/>
      <sheetName val="local"/>
      <sheetName val="export"/>
      <sheetName val="Sheet4"/>
      <sheetName val="yarn"/>
    </sheetNames>
    <sheetDataSet>
      <sheetData sheetId="0" refreshError="1">
        <row r="1">
          <cell r="A1" t="str">
            <v>QCODE</v>
          </cell>
          <cell r="B1" t="str">
            <v>QLTY</v>
          </cell>
          <cell r="C1" t="str">
            <v>AVG10</v>
          </cell>
          <cell r="D1" t="str">
            <v>AVG11</v>
          </cell>
          <cell r="E1" t="str">
            <v>AVG12</v>
          </cell>
          <cell r="F1" t="str">
            <v>AVG1</v>
          </cell>
          <cell r="G1" t="str">
            <v>AVG2</v>
          </cell>
          <cell r="H1" t="str">
            <v>AVG3</v>
          </cell>
          <cell r="I1" t="str">
            <v>AVG4</v>
          </cell>
          <cell r="J1" t="str">
            <v>AVG5</v>
          </cell>
          <cell r="K1" t="str">
            <v>AVG6</v>
          </cell>
          <cell r="L1" t="str">
            <v>AVG7</v>
          </cell>
          <cell r="M1" t="str">
            <v>AVG8</v>
          </cell>
          <cell r="N1" t="str">
            <v>AVG9</v>
          </cell>
        </row>
        <row r="3">
          <cell r="A3">
            <v>12</v>
          </cell>
          <cell r="B3" t="str">
            <v>16*12/108*56 63"</v>
          </cell>
          <cell r="C3">
            <v>45.54</v>
          </cell>
          <cell r="L3">
            <v>50</v>
          </cell>
        </row>
        <row r="4">
          <cell r="A4">
            <v>2</v>
          </cell>
          <cell r="B4" t="str">
            <v>16*12/96*48 63"</v>
          </cell>
          <cell r="C4">
            <v>41.2</v>
          </cell>
          <cell r="D4">
            <v>43.14</v>
          </cell>
          <cell r="E4">
            <v>45.54</v>
          </cell>
          <cell r="F4">
            <v>45.26</v>
          </cell>
          <cell r="G4">
            <v>45.05</v>
          </cell>
          <cell r="H4">
            <v>43.79</v>
          </cell>
          <cell r="I4">
            <v>45.54</v>
          </cell>
          <cell r="K4">
            <v>46.01</v>
          </cell>
          <cell r="L4">
            <v>48</v>
          </cell>
        </row>
        <row r="5">
          <cell r="A5">
            <v>5</v>
          </cell>
          <cell r="B5" t="str">
            <v>16*16/60*60 63"1/1</v>
          </cell>
          <cell r="C5">
            <v>32.03</v>
          </cell>
          <cell r="D5">
            <v>33</v>
          </cell>
          <cell r="E5">
            <v>34</v>
          </cell>
          <cell r="N5">
            <v>39.11</v>
          </cell>
        </row>
        <row r="6">
          <cell r="A6">
            <v>27</v>
          </cell>
          <cell r="B6" t="str">
            <v>20*16/128*60  47.5"</v>
          </cell>
          <cell r="H6">
            <v>36.380000000000003</v>
          </cell>
          <cell r="J6">
            <v>37.5</v>
          </cell>
        </row>
        <row r="7">
          <cell r="A7">
            <v>13</v>
          </cell>
          <cell r="B7" t="str">
            <v>20*20/108*58 63"2/1</v>
          </cell>
          <cell r="M7">
            <v>38.6</v>
          </cell>
        </row>
        <row r="8">
          <cell r="A8">
            <v>1</v>
          </cell>
          <cell r="B8" t="str">
            <v>20*20/108*58 63"3/1</v>
          </cell>
          <cell r="C8">
            <v>35.26</v>
          </cell>
          <cell r="D8">
            <v>35.72</v>
          </cell>
          <cell r="E8">
            <v>38.270000000000003</v>
          </cell>
          <cell r="F8">
            <v>41.35</v>
          </cell>
          <cell r="G8">
            <v>41.63</v>
          </cell>
          <cell r="H8">
            <v>41.17</v>
          </cell>
          <cell r="I8">
            <v>39.67</v>
          </cell>
          <cell r="J8">
            <v>39.799999999999997</v>
          </cell>
          <cell r="K8">
            <v>39.93</v>
          </cell>
          <cell r="M8">
            <v>39.549999999999997</v>
          </cell>
          <cell r="N8">
            <v>39.729999999999997</v>
          </cell>
        </row>
        <row r="9">
          <cell r="A9">
            <v>42</v>
          </cell>
          <cell r="B9" t="str">
            <v>20*20/108*64  63"</v>
          </cell>
          <cell r="N9">
            <v>42.57</v>
          </cell>
        </row>
        <row r="10">
          <cell r="A10">
            <v>9</v>
          </cell>
          <cell r="B10" t="str">
            <v>20*20/60*60 102"1/1</v>
          </cell>
          <cell r="J10">
            <v>49</v>
          </cell>
          <cell r="K10">
            <v>49</v>
          </cell>
          <cell r="L10">
            <v>48</v>
          </cell>
          <cell r="M10">
            <v>48.42</v>
          </cell>
        </row>
        <row r="11">
          <cell r="A11">
            <v>39</v>
          </cell>
          <cell r="B11" t="str">
            <v>20*20/96*48 63"</v>
          </cell>
          <cell r="L11">
            <v>39</v>
          </cell>
          <cell r="M11">
            <v>39</v>
          </cell>
        </row>
        <row r="12">
          <cell r="A12">
            <v>33</v>
          </cell>
          <cell r="B12" t="str">
            <v>24*16/122*48 100"</v>
          </cell>
          <cell r="I12">
            <v>71</v>
          </cell>
          <cell r="J12">
            <v>71</v>
          </cell>
          <cell r="K12">
            <v>71</v>
          </cell>
          <cell r="M12">
            <v>67.38</v>
          </cell>
          <cell r="N12">
            <v>65</v>
          </cell>
        </row>
        <row r="13">
          <cell r="A13">
            <v>30</v>
          </cell>
          <cell r="B13" t="str">
            <v>24*16/122*48 72"</v>
          </cell>
          <cell r="I13">
            <v>51</v>
          </cell>
          <cell r="J13">
            <v>51</v>
          </cell>
          <cell r="K13">
            <v>48.79</v>
          </cell>
          <cell r="M13">
            <v>44.67</v>
          </cell>
          <cell r="N13">
            <v>43</v>
          </cell>
        </row>
        <row r="14">
          <cell r="A14">
            <v>41</v>
          </cell>
          <cell r="B14" t="str">
            <v>30*30/100*80  104"</v>
          </cell>
          <cell r="N14">
            <v>64.87</v>
          </cell>
        </row>
        <row r="15">
          <cell r="A15">
            <v>40</v>
          </cell>
          <cell r="B15" t="str">
            <v>30*30/76*68  50"</v>
          </cell>
          <cell r="N15">
            <v>24.5</v>
          </cell>
        </row>
        <row r="16">
          <cell r="A16">
            <v>25</v>
          </cell>
          <cell r="B16" t="str">
            <v>30*30/76*68 100"</v>
          </cell>
          <cell r="C16">
            <v>45</v>
          </cell>
          <cell r="D16">
            <v>45</v>
          </cell>
          <cell r="H16">
            <v>45.54</v>
          </cell>
          <cell r="I16">
            <v>46.85</v>
          </cell>
          <cell r="J16">
            <v>49.5</v>
          </cell>
        </row>
        <row r="17">
          <cell r="A17">
            <v>32</v>
          </cell>
          <cell r="B17" t="str">
            <v>30*30/76*68 102"</v>
          </cell>
          <cell r="I17">
            <v>51</v>
          </cell>
          <cell r="J17">
            <v>49.55</v>
          </cell>
          <cell r="K17">
            <v>49</v>
          </cell>
          <cell r="L17">
            <v>51.01</v>
          </cell>
          <cell r="M17">
            <v>49</v>
          </cell>
          <cell r="N17">
            <v>51.5</v>
          </cell>
        </row>
        <row r="18">
          <cell r="A18">
            <v>4</v>
          </cell>
          <cell r="B18" t="str">
            <v>30*30/76*68 63"</v>
          </cell>
          <cell r="C18">
            <v>28</v>
          </cell>
          <cell r="E18">
            <v>29</v>
          </cell>
          <cell r="M18">
            <v>29</v>
          </cell>
        </row>
        <row r="19">
          <cell r="A19">
            <v>6</v>
          </cell>
          <cell r="B19" t="str">
            <v>30*30/76*68 98"</v>
          </cell>
          <cell r="J19">
            <v>49.5</v>
          </cell>
        </row>
        <row r="20">
          <cell r="A20">
            <v>3</v>
          </cell>
          <cell r="B20" t="str">
            <v>30CD*30CD/130*70  63"</v>
          </cell>
          <cell r="D20">
            <v>35.26</v>
          </cell>
          <cell r="E20">
            <v>36.58</v>
          </cell>
          <cell r="F20">
            <v>36.01</v>
          </cell>
          <cell r="G20">
            <v>36.14</v>
          </cell>
          <cell r="H20">
            <v>36.630000000000003</v>
          </cell>
        </row>
        <row r="21">
          <cell r="A21">
            <v>28</v>
          </cell>
          <cell r="B21" t="str">
            <v>30CM*30CD/130*70  63"</v>
          </cell>
          <cell r="H21">
            <v>40.549999999999997</v>
          </cell>
          <cell r="N21">
            <v>44</v>
          </cell>
        </row>
        <row r="22">
          <cell r="A22">
            <v>16</v>
          </cell>
          <cell r="B22" t="str">
            <v>36*150D/76*56 63"</v>
          </cell>
          <cell r="F22">
            <v>22</v>
          </cell>
        </row>
        <row r="23">
          <cell r="A23">
            <v>24</v>
          </cell>
          <cell r="B23" t="str">
            <v>40*40/100*80 104"</v>
          </cell>
          <cell r="C23">
            <v>58</v>
          </cell>
          <cell r="H23">
            <v>58</v>
          </cell>
          <cell r="I23">
            <v>58</v>
          </cell>
        </row>
        <row r="24">
          <cell r="A24">
            <v>513</v>
          </cell>
          <cell r="B24" t="str">
            <v>EXP 30*150D/76/56 104"</v>
          </cell>
          <cell r="C24">
            <v>41.68</v>
          </cell>
        </row>
        <row r="25">
          <cell r="A25">
            <v>521</v>
          </cell>
          <cell r="B25" t="str">
            <v>EXP 30M*30C/130*70 63"</v>
          </cell>
          <cell r="F25">
            <v>43.2</v>
          </cell>
          <cell r="I25">
            <v>44.65</v>
          </cell>
          <cell r="N25">
            <v>50.69</v>
          </cell>
        </row>
        <row r="26">
          <cell r="A26">
            <v>512</v>
          </cell>
          <cell r="B26" t="str">
            <v>EXP16*12/108*56 63"</v>
          </cell>
          <cell r="C26">
            <v>47.59</v>
          </cell>
          <cell r="G26">
            <v>54.41</v>
          </cell>
          <cell r="H26">
            <v>51.74</v>
          </cell>
          <cell r="I26">
            <v>51.73</v>
          </cell>
          <cell r="J26">
            <v>53.82</v>
          </cell>
          <cell r="M26">
            <v>53.77</v>
          </cell>
          <cell r="N26">
            <v>58.47</v>
          </cell>
        </row>
        <row r="27">
          <cell r="A27">
            <v>526</v>
          </cell>
          <cell r="B27" t="str">
            <v>EXP-20*10/117*58  63"</v>
          </cell>
          <cell r="K27">
            <v>63.61</v>
          </cell>
        </row>
        <row r="28">
          <cell r="A28">
            <v>527</v>
          </cell>
          <cell r="B28" t="str">
            <v>EXP-20*10/118*52  63"</v>
          </cell>
          <cell r="M28">
            <v>52.88</v>
          </cell>
          <cell r="N28">
            <v>54.89</v>
          </cell>
        </row>
        <row r="29">
          <cell r="A29">
            <v>528</v>
          </cell>
          <cell r="B29" t="str">
            <v>EXP-20*10/118*52 61.5"</v>
          </cell>
          <cell r="L29">
            <v>50.1</v>
          </cell>
          <cell r="M29">
            <v>50.17</v>
          </cell>
          <cell r="N29">
            <v>53.51</v>
          </cell>
        </row>
        <row r="30">
          <cell r="A30">
            <v>508</v>
          </cell>
          <cell r="B30" t="str">
            <v>EXP-20*16 /128*60 63"</v>
          </cell>
          <cell r="C30">
            <v>50.07</v>
          </cell>
          <cell r="D30">
            <v>47.56</v>
          </cell>
          <cell r="E30">
            <v>49.05</v>
          </cell>
          <cell r="F30">
            <v>46.69</v>
          </cell>
          <cell r="G30">
            <v>47.93</v>
          </cell>
          <cell r="H30">
            <v>48.54</v>
          </cell>
          <cell r="I30">
            <v>48.92</v>
          </cell>
          <cell r="J30">
            <v>49.11</v>
          </cell>
          <cell r="K30">
            <v>51.59</v>
          </cell>
          <cell r="L30">
            <v>47.82</v>
          </cell>
          <cell r="M30">
            <v>47.5</v>
          </cell>
          <cell r="N30">
            <v>53.04</v>
          </cell>
        </row>
        <row r="31">
          <cell r="A31">
            <v>509</v>
          </cell>
          <cell r="B31" t="str">
            <v>EXP-20*16/128*60 47.5"</v>
          </cell>
          <cell r="D31">
            <v>35.590000000000003</v>
          </cell>
          <cell r="E31">
            <v>35.6</v>
          </cell>
        </row>
        <row r="32">
          <cell r="A32">
            <v>518</v>
          </cell>
          <cell r="B32" t="str">
            <v>EXP-20*16/128*60 63"</v>
          </cell>
          <cell r="C32">
            <v>48.99</v>
          </cell>
          <cell r="N32">
            <v>58.71</v>
          </cell>
        </row>
        <row r="33">
          <cell r="A33">
            <v>530</v>
          </cell>
          <cell r="B33" t="str">
            <v>EXP-20*16/128*60 64"</v>
          </cell>
          <cell r="N33">
            <v>58.71</v>
          </cell>
        </row>
        <row r="34">
          <cell r="A34">
            <v>522</v>
          </cell>
          <cell r="B34" t="str">
            <v>EXP-20*20/100*50 63"</v>
          </cell>
          <cell r="G34">
            <v>35.49</v>
          </cell>
          <cell r="H34">
            <v>35.520000000000003</v>
          </cell>
        </row>
        <row r="35">
          <cell r="A35">
            <v>525</v>
          </cell>
          <cell r="B35" t="str">
            <v>EXP-20*20/108*56 65"</v>
          </cell>
          <cell r="J35">
            <v>47.35</v>
          </cell>
        </row>
        <row r="36">
          <cell r="A36">
            <v>502</v>
          </cell>
          <cell r="B36" t="str">
            <v>EXP-20*20/108*58 63"</v>
          </cell>
          <cell r="C36">
            <v>41.27</v>
          </cell>
          <cell r="G36">
            <v>40.450000000000003</v>
          </cell>
          <cell r="I36">
            <v>43.13</v>
          </cell>
          <cell r="J36">
            <v>43.13</v>
          </cell>
          <cell r="K36">
            <v>41.55</v>
          </cell>
          <cell r="L36">
            <v>45.79</v>
          </cell>
          <cell r="M36">
            <v>40.64</v>
          </cell>
          <cell r="N36">
            <v>43.45</v>
          </cell>
        </row>
        <row r="37">
          <cell r="A37">
            <v>510</v>
          </cell>
          <cell r="B37" t="str">
            <v>EXP-20*20/108/50 51"</v>
          </cell>
          <cell r="D37">
            <v>34.729999999999997</v>
          </cell>
        </row>
        <row r="38">
          <cell r="A38">
            <v>503</v>
          </cell>
          <cell r="B38" t="str">
            <v>EXP20*20/60*60 102"1/1</v>
          </cell>
          <cell r="D38">
            <v>48.04</v>
          </cell>
          <cell r="E38">
            <v>47.84</v>
          </cell>
          <cell r="F38">
            <v>48.52</v>
          </cell>
          <cell r="K38">
            <v>46.33</v>
          </cell>
          <cell r="L38">
            <v>46.45</v>
          </cell>
        </row>
        <row r="39">
          <cell r="A39">
            <v>507</v>
          </cell>
          <cell r="B39" t="str">
            <v>EXP20*20/60*60 104"</v>
          </cell>
          <cell r="E39">
            <v>48.51</v>
          </cell>
          <cell r="F39">
            <v>47.69</v>
          </cell>
        </row>
        <row r="40">
          <cell r="A40">
            <v>501</v>
          </cell>
          <cell r="B40" t="str">
            <v>EXP-20*20/60*60 116"</v>
          </cell>
          <cell r="K40">
            <v>48.64</v>
          </cell>
        </row>
        <row r="41">
          <cell r="A41">
            <v>524</v>
          </cell>
          <cell r="B41" t="str">
            <v>EXP-24*16/122*48 100"</v>
          </cell>
          <cell r="H41">
            <v>60.44</v>
          </cell>
          <cell r="I41">
            <v>63.6</v>
          </cell>
          <cell r="J41">
            <v>59.09</v>
          </cell>
        </row>
        <row r="42">
          <cell r="A42">
            <v>519</v>
          </cell>
          <cell r="B42" t="str">
            <v>EXP-24*16/122*48 102"</v>
          </cell>
          <cell r="F42">
            <v>63.72</v>
          </cell>
          <cell r="G42">
            <v>61.95</v>
          </cell>
          <cell r="J42">
            <v>68.98</v>
          </cell>
          <cell r="L42">
            <v>65.03</v>
          </cell>
          <cell r="N42">
            <v>65.319999999999993</v>
          </cell>
        </row>
        <row r="43">
          <cell r="A43">
            <v>520</v>
          </cell>
          <cell r="B43" t="str">
            <v>EXP-24*16/122*48 102"T</v>
          </cell>
          <cell r="F43">
            <v>61.68</v>
          </cell>
          <cell r="G43">
            <v>62.46</v>
          </cell>
          <cell r="H43">
            <v>62.46</v>
          </cell>
          <cell r="K43">
            <v>64.42</v>
          </cell>
        </row>
        <row r="44">
          <cell r="A44">
            <v>523</v>
          </cell>
          <cell r="B44" t="str">
            <v>EXP-24*16/122*48 72"</v>
          </cell>
          <cell r="H44">
            <v>45.63</v>
          </cell>
          <cell r="I44">
            <v>45.5</v>
          </cell>
          <cell r="J44">
            <v>45.47</v>
          </cell>
          <cell r="M44">
            <v>45.04</v>
          </cell>
        </row>
        <row r="45">
          <cell r="A45">
            <v>516</v>
          </cell>
          <cell r="B45" t="str">
            <v>EXP-30*30 / 76*68 100"</v>
          </cell>
          <cell r="C45">
            <v>41.42</v>
          </cell>
        </row>
        <row r="46">
          <cell r="A46">
            <v>529</v>
          </cell>
          <cell r="B46" t="str">
            <v>EXP-30*30/*68*68 102"</v>
          </cell>
          <cell r="N46">
            <v>47.69</v>
          </cell>
        </row>
        <row r="47">
          <cell r="A47">
            <v>515</v>
          </cell>
          <cell r="B47" t="str">
            <v>EXP-30*30/130*70 63"</v>
          </cell>
          <cell r="L47">
            <v>44.53</v>
          </cell>
          <cell r="M47">
            <v>44.99</v>
          </cell>
        </row>
      </sheetData>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Equity"/>
      <sheetName val="GD"/>
      <sheetName val="GE"/>
      <sheetName val="GF"/>
      <sheetName val="GG"/>
      <sheetName val="P&amp;L-QTR"/>
      <sheetName val="GD-QTR"/>
      <sheetName val="GE-QTR"/>
      <sheetName val="GF-QTR"/>
      <sheetName val="CF"/>
      <sheetName val="Notes"/>
      <sheetName val="Adjustment"/>
      <sheetName val="Equity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 val="B-S(p)"/>
      <sheetName val="Control Sheet"/>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SUMMARY"/>
      <sheetName val="Premier"/>
      <sheetName val="ESML_9495"/>
      <sheetName val="Ex-stock"/>
      <sheetName val="ESML_9394"/>
      <sheetName val="Wages"/>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M"/>
      <sheetName val="fixd assts dspsl Note16.1"/>
      <sheetName val="consolidatednew"/>
      <sheetName val="consolidated"/>
      <sheetName val="topsheet"/>
      <sheetName val="stats-add"/>
      <sheetName val="stats-del"/>
      <sheetName val="depglobal"/>
      <sheetName val="depglobalMM"/>
      <sheetName val="depglobalMM (2)"/>
      <sheetName val="EffectiveRate"/>
      <sheetName val="vouchingvehicles"/>
      <sheetName val="vouchingcomp"/>
      <sheetName val="vouchingoffeqp"/>
      <sheetName val="vouchingfurniture"/>
      <sheetName val="vouchingdel (4)"/>
      <sheetName val="vouchingdel (3)"/>
      <sheetName val="vouchingdel (5)"/>
      <sheetName val="INCOME 2004"/>
      <sheetName val="PURCHASES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B-S(p)"/>
      <sheetName val="Ledger"/>
      <sheetName val="ESML_9394"/>
      <sheetName val="Wages"/>
      <sheetName val="lis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nsolidated"/>
      <sheetName val="MSI"/>
      <sheetName val="LocalNGO"/>
      <sheetName val="Notes"/>
    </sheetNames>
    <sheetDataSet>
      <sheetData sheetId="0" refreshError="1">
        <row r="2">
          <cell r="A2" t="str">
            <v>You can write on any white cell. Enter the title of your project here.</v>
          </cell>
        </row>
      </sheetData>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ed ac"/>
      <sheetName val="Graph (2)"/>
      <sheetName val="Graph"/>
      <sheetName val="Reasons"/>
      <sheetName val="exchequers"/>
      <sheetName val="tran"/>
      <sheetName val="working"/>
      <sheetName val="CGI"/>
      <sheetName val="PLBS"/>
      <sheetName val="BSC"/>
      <sheetName val="Variation with Budget"/>
      <sheetName val="PLC"/>
      <sheetName val="CFC"/>
      <sheetName val="3"/>
      <sheetName val="2"/>
      <sheetName val="1"/>
      <sheetName val="00-01"/>
      <sheetName val="Projected"/>
      <sheetName val="1stHalf00-01"/>
      <sheetName val="MD"/>
      <sheetName val="Audited"/>
      <sheetName val="Fol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4)"/>
      <sheetName val="Graph"/>
      <sheetName val="Graph (2)"/>
      <sheetName val="Graph (3)"/>
      <sheetName val="PLC (2)"/>
      <sheetName val="CFC"/>
      <sheetName val="Reasons"/>
      <sheetName val="exchequers"/>
      <sheetName val="tran"/>
      <sheetName val="CGI"/>
      <sheetName val="Variation with Budget"/>
      <sheetName val="PLBS"/>
      <sheetName val="PLC"/>
      <sheetName val="BSC"/>
      <sheetName val="Printed 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63">
          <cell r="C663">
            <v>239000</v>
          </cell>
        </row>
        <row r="664">
          <cell r="C664">
            <v>3097025</v>
          </cell>
        </row>
        <row r="665">
          <cell r="C665">
            <v>286735</v>
          </cell>
        </row>
        <row r="666">
          <cell r="C666">
            <v>11423623</v>
          </cell>
        </row>
        <row r="667">
          <cell r="C667">
            <v>1267487</v>
          </cell>
        </row>
        <row r="668">
          <cell r="C668">
            <v>-330515.74</v>
          </cell>
        </row>
        <row r="669">
          <cell r="C669">
            <v>2427834</v>
          </cell>
        </row>
        <row r="670">
          <cell r="C670">
            <v>14936003</v>
          </cell>
        </row>
        <row r="671">
          <cell r="C671">
            <v>4847885</v>
          </cell>
        </row>
        <row r="672">
          <cell r="C672">
            <v>143062</v>
          </cell>
        </row>
        <row r="673">
          <cell r="C673">
            <v>199509</v>
          </cell>
        </row>
        <row r="674">
          <cell r="C674">
            <v>893366</v>
          </cell>
        </row>
        <row r="675">
          <cell r="C675">
            <v>4440321</v>
          </cell>
        </row>
        <row r="676">
          <cell r="C676">
            <v>1813621</v>
          </cell>
        </row>
        <row r="677">
          <cell r="C677">
            <v>65902</v>
          </cell>
        </row>
        <row r="678">
          <cell r="C678">
            <v>0</v>
          </cell>
        </row>
        <row r="679">
          <cell r="C679">
            <v>0</v>
          </cell>
        </row>
        <row r="680">
          <cell r="C680">
            <v>0</v>
          </cell>
        </row>
        <row r="681">
          <cell r="C681">
            <v>0</v>
          </cell>
        </row>
        <row r="682">
          <cell r="C682">
            <v>0</v>
          </cell>
        </row>
        <row r="683">
          <cell r="C683">
            <v>0</v>
          </cell>
        </row>
        <row r="684">
          <cell r="C684">
            <v>0</v>
          </cell>
        </row>
        <row r="685">
          <cell r="C685">
            <v>0</v>
          </cell>
        </row>
        <row r="686">
          <cell r="C686">
            <v>0</v>
          </cell>
        </row>
        <row r="687">
          <cell r="C687">
            <v>0</v>
          </cell>
        </row>
        <row r="688">
          <cell r="C688">
            <v>0</v>
          </cell>
        </row>
        <row r="689">
          <cell r="C689">
            <v>0</v>
          </cell>
        </row>
        <row r="690">
          <cell r="C690">
            <v>0</v>
          </cell>
        </row>
        <row r="691">
          <cell r="C691">
            <v>0</v>
          </cell>
        </row>
        <row r="692">
          <cell r="C692">
            <v>0</v>
          </cell>
        </row>
        <row r="693">
          <cell r="C693">
            <v>0</v>
          </cell>
        </row>
        <row r="694">
          <cell r="C694">
            <v>0</v>
          </cell>
        </row>
        <row r="695">
          <cell r="C695">
            <v>0</v>
          </cell>
        </row>
        <row r="696">
          <cell r="C696">
            <v>0</v>
          </cell>
        </row>
        <row r="697">
          <cell r="C697">
            <v>0</v>
          </cell>
        </row>
        <row r="698">
          <cell r="C698">
            <v>0</v>
          </cell>
        </row>
        <row r="699">
          <cell r="C699">
            <v>0</v>
          </cell>
        </row>
        <row r="700">
          <cell r="C700">
            <v>0</v>
          </cell>
        </row>
        <row r="701">
          <cell r="C701">
            <v>0</v>
          </cell>
        </row>
        <row r="702">
          <cell r="C702">
            <v>0</v>
          </cell>
        </row>
        <row r="703">
          <cell r="C703">
            <v>0</v>
          </cell>
        </row>
        <row r="704">
          <cell r="C704">
            <v>1018</v>
          </cell>
        </row>
        <row r="705">
          <cell r="C705">
            <v>3704</v>
          </cell>
        </row>
        <row r="706">
          <cell r="C706">
            <v>2852</v>
          </cell>
        </row>
        <row r="707">
          <cell r="C707">
            <v>2200</v>
          </cell>
        </row>
        <row r="708">
          <cell r="C708">
            <v>500</v>
          </cell>
        </row>
        <row r="709">
          <cell r="C709">
            <v>0</v>
          </cell>
        </row>
        <row r="710">
          <cell r="C710">
            <v>0</v>
          </cell>
        </row>
        <row r="711">
          <cell r="C711">
            <v>0</v>
          </cell>
        </row>
        <row r="712">
          <cell r="C712">
            <v>0</v>
          </cell>
        </row>
        <row r="713">
          <cell r="C713">
            <v>0</v>
          </cell>
        </row>
        <row r="714">
          <cell r="C714">
            <v>0</v>
          </cell>
        </row>
        <row r="715">
          <cell r="C715">
            <v>0</v>
          </cell>
        </row>
        <row r="716">
          <cell r="C716">
            <v>0</v>
          </cell>
        </row>
        <row r="717">
          <cell r="C717">
            <v>0</v>
          </cell>
        </row>
        <row r="718">
          <cell r="C718">
            <v>0</v>
          </cell>
        </row>
        <row r="719">
          <cell r="C719">
            <v>0</v>
          </cell>
        </row>
        <row r="720">
          <cell r="C720">
            <v>0</v>
          </cell>
        </row>
        <row r="721">
          <cell r="C721">
            <v>0</v>
          </cell>
        </row>
        <row r="722">
          <cell r="C722">
            <v>0</v>
          </cell>
        </row>
        <row r="723">
          <cell r="C723">
            <v>0</v>
          </cell>
        </row>
        <row r="724">
          <cell r="C724">
            <v>0</v>
          </cell>
        </row>
        <row r="725">
          <cell r="C725">
            <v>0</v>
          </cell>
        </row>
        <row r="726">
          <cell r="C726">
            <v>0</v>
          </cell>
        </row>
        <row r="727">
          <cell r="C727">
            <v>0</v>
          </cell>
        </row>
        <row r="728">
          <cell r="C728">
            <v>0</v>
          </cell>
        </row>
        <row r="729">
          <cell r="C729">
            <v>0</v>
          </cell>
        </row>
        <row r="730">
          <cell r="C730">
            <v>0</v>
          </cell>
        </row>
        <row r="731">
          <cell r="C731">
            <v>0</v>
          </cell>
        </row>
        <row r="732">
          <cell r="C732">
            <v>0</v>
          </cell>
        </row>
        <row r="733">
          <cell r="C733">
            <v>0</v>
          </cell>
        </row>
        <row r="734">
          <cell r="C734">
            <v>0</v>
          </cell>
        </row>
        <row r="735">
          <cell r="C735">
            <v>0</v>
          </cell>
        </row>
        <row r="736">
          <cell r="C736">
            <v>0</v>
          </cell>
        </row>
        <row r="737">
          <cell r="C737">
            <v>0</v>
          </cell>
        </row>
        <row r="738">
          <cell r="C738">
            <v>0</v>
          </cell>
        </row>
        <row r="739">
          <cell r="C739">
            <v>0</v>
          </cell>
        </row>
        <row r="740">
          <cell r="C740">
            <v>0</v>
          </cell>
        </row>
        <row r="741">
          <cell r="C741">
            <v>0</v>
          </cell>
        </row>
        <row r="742">
          <cell r="C742">
            <v>0</v>
          </cell>
        </row>
        <row r="743">
          <cell r="C743">
            <v>0</v>
          </cell>
        </row>
        <row r="744">
          <cell r="C744">
            <v>0</v>
          </cell>
        </row>
        <row r="745">
          <cell r="C745">
            <v>0</v>
          </cell>
        </row>
        <row r="746">
          <cell r="C746">
            <v>0</v>
          </cell>
        </row>
        <row r="747">
          <cell r="C747">
            <v>0</v>
          </cell>
        </row>
        <row r="748">
          <cell r="C748">
            <v>0</v>
          </cell>
        </row>
        <row r="749">
          <cell r="C749">
            <v>0</v>
          </cell>
        </row>
        <row r="750">
          <cell r="C750">
            <v>0</v>
          </cell>
        </row>
        <row r="751">
          <cell r="C751">
            <v>0</v>
          </cell>
        </row>
        <row r="752">
          <cell r="C752">
            <v>0</v>
          </cell>
        </row>
        <row r="753">
          <cell r="C753">
            <v>0</v>
          </cell>
        </row>
        <row r="754">
          <cell r="C754">
            <v>0</v>
          </cell>
        </row>
        <row r="755">
          <cell r="C755">
            <v>0</v>
          </cell>
        </row>
        <row r="756">
          <cell r="C756">
            <v>0</v>
          </cell>
        </row>
        <row r="757">
          <cell r="C757">
            <v>0</v>
          </cell>
        </row>
        <row r="758">
          <cell r="C758">
            <v>0</v>
          </cell>
        </row>
        <row r="759">
          <cell r="C759">
            <v>0</v>
          </cell>
        </row>
      </sheetData>
      <sheetData sheetId="12" refreshError="1"/>
      <sheetData sheetId="13" refreshError="1"/>
      <sheetData sheetId="1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e "/>
      <sheetName val="Notes"/>
      <sheetName val="Debtor,Creditor detail"/>
      <sheetName val="investment"/>
    </sheetNames>
    <sheetDataSet>
      <sheetData sheetId="0" refreshError="1">
        <row r="1">
          <cell r="A1" t="str">
            <v>ARIF LATIF SECURITIES (PVT.) LIMITED</v>
          </cell>
        </row>
        <row r="3">
          <cell r="A3" t="str">
            <v>As At June 30, 2018</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others"/>
      <sheetName val="INCOME 2004"/>
      <sheetName val="PUR&amp;SAL"/>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S"/>
      <sheetName val="SLS-1"/>
      <sheetName val="Cons. Lead BS"/>
      <sheetName val="cashflow"/>
      <sheetName val="SLS-2"/>
      <sheetName val="AHMED"/>
      <sheetName val="Cons. Lead P&amp;L"/>
      <sheetName val="P.L"/>
      <sheetName val="SLS-3"/>
      <sheetName val="SLS-4"/>
      <sheetName val="SLS-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SOCF"/>
      <sheetName val="PPE"/>
      <sheetName val="Notes"/>
      <sheetName val="Maintenence charges"/>
      <sheetName val="Land"/>
      <sheetName val="CV before allocation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inal"/>
      <sheetName val="PL"/>
      <sheetName val="Sheet1"/>
      <sheetName val="acct"/>
      <sheetName val="Dep"/>
      <sheetName val="28"/>
      <sheetName val="BS DEC02"/>
      <sheetName val="PL DEC02"/>
      <sheetName val="notes DEC02"/>
      <sheetName val="pl NOTES"/>
      <sheetName val="Sheet4"/>
      <sheetName val="Tables"/>
      <sheetName val="Rating"/>
      <sheetName val="Investments"/>
      <sheetName val="MAY 1240001"/>
      <sheetName val="BS_final"/>
      <sheetName val="BS_DEC02"/>
      <sheetName val="PL_DEC02"/>
      <sheetName val="notes_DEC02"/>
      <sheetName val="pl_NOTES"/>
      <sheetName val="BS_final1"/>
      <sheetName val="BS_DEC021"/>
      <sheetName val="PL_DEC021"/>
      <sheetName val="notes_DEC021"/>
      <sheetName val="pl_NOTES1"/>
      <sheetName val="Note 13.1 &amp; 13.2"/>
      <sheetName val="Requirements"/>
      <sheetName val="Storage"/>
      <sheetName val="Financial"/>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 val="Revenue_Fire_Marine_Mo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89"/>
  <sheetViews>
    <sheetView showGridLines="0" view="pageBreakPreview" zoomScaleSheetLayoutView="100" workbookViewId="0">
      <selection activeCell="C16" sqref="C16"/>
    </sheetView>
  </sheetViews>
  <sheetFormatPr defaultColWidth="8.85546875" defaultRowHeight="12.75"/>
  <cols>
    <col min="1" max="1" width="47.28515625" style="3" customWidth="1"/>
    <col min="2" max="2" width="0.85546875" style="3" customWidth="1"/>
    <col min="3" max="3" width="40.140625" style="3" customWidth="1"/>
    <col min="4" max="4" width="0.85546875" style="3" customWidth="1"/>
    <col min="5" max="5" width="12.5703125" style="3" bestFit="1" customWidth="1"/>
    <col min="6" max="6" width="0.7109375" style="3" customWidth="1"/>
    <col min="7" max="7" width="15.28515625" style="128" customWidth="1"/>
    <col min="8" max="8" width="9.140625" style="3"/>
    <col min="9" max="9" width="10.5703125" style="3" bestFit="1" customWidth="1"/>
    <col min="10" max="10" width="8.85546875" style="3"/>
    <col min="11" max="11" width="10.5703125" style="3" customWidth="1"/>
    <col min="12" max="12" width="9.5703125" style="3" bestFit="1" customWidth="1"/>
    <col min="13" max="13" width="9.85546875" style="3" bestFit="1" customWidth="1"/>
    <col min="14" max="16384" width="8.85546875" style="3"/>
  </cols>
  <sheetData>
    <row r="1" spans="1:9" ht="18" customHeight="1">
      <c r="A1" s="9" t="s">
        <v>87</v>
      </c>
      <c r="B1" s="1"/>
      <c r="C1" s="2"/>
      <c r="D1" s="2"/>
      <c r="E1" s="1"/>
      <c r="F1" s="1"/>
      <c r="G1" s="119"/>
    </row>
    <row r="2" spans="1:9" ht="17.25" customHeight="1">
      <c r="A2" s="10" t="s">
        <v>44</v>
      </c>
      <c r="B2" s="2"/>
      <c r="C2" s="2"/>
      <c r="D2" s="2"/>
      <c r="E2" s="2"/>
      <c r="F2" s="2"/>
      <c r="G2" s="10"/>
    </row>
    <row r="3" spans="1:9" ht="16.5" customHeight="1">
      <c r="A3" s="150" t="s">
        <v>90</v>
      </c>
      <c r="B3" s="5"/>
      <c r="C3" s="5"/>
      <c r="D3" s="5"/>
      <c r="E3" s="5"/>
      <c r="F3" s="5"/>
      <c r="G3" s="123"/>
    </row>
    <row r="4" spans="1:9" ht="16.5" customHeight="1">
      <c r="A4" s="4"/>
      <c r="B4" s="5"/>
      <c r="C4" s="5" t="s">
        <v>72</v>
      </c>
      <c r="D4" s="5"/>
      <c r="E4" s="5"/>
      <c r="F4" s="5"/>
      <c r="G4" s="123"/>
    </row>
    <row r="5" spans="1:9" s="14" customFormat="1" ht="15.75">
      <c r="A5" s="12"/>
      <c r="B5" s="13"/>
      <c r="C5" s="13"/>
      <c r="D5" s="13"/>
      <c r="E5" s="13"/>
      <c r="F5" s="13"/>
      <c r="G5" s="12"/>
    </row>
    <row r="6" spans="1:9" s="14" customFormat="1" ht="9" customHeight="1">
      <c r="A6" s="15"/>
      <c r="B6" s="16"/>
      <c r="C6" s="16"/>
      <c r="D6" s="16"/>
      <c r="E6" s="16"/>
      <c r="F6" s="16"/>
      <c r="G6" s="17"/>
    </row>
    <row r="7" spans="1:9" s="14" customFormat="1" ht="15.75">
      <c r="A7" s="153" t="s">
        <v>0</v>
      </c>
      <c r="B7" s="18"/>
      <c r="C7" s="153" t="s">
        <v>1</v>
      </c>
      <c r="D7" s="18"/>
      <c r="E7" s="171" t="s">
        <v>2</v>
      </c>
      <c r="F7" s="171"/>
      <c r="G7" s="172"/>
    </row>
    <row r="8" spans="1:9" s="14" customFormat="1" ht="11.25" customHeight="1">
      <c r="A8" s="16"/>
      <c r="B8" s="16"/>
      <c r="C8" s="16"/>
      <c r="D8" s="16"/>
      <c r="E8" s="16"/>
      <c r="F8" s="16"/>
      <c r="G8" s="18"/>
    </row>
    <row r="9" spans="1:9" s="14" customFormat="1" ht="12.75" customHeight="1">
      <c r="A9" s="19" t="s">
        <v>3</v>
      </c>
      <c r="B9" s="16"/>
      <c r="C9" s="20"/>
      <c r="D9" s="20"/>
      <c r="E9" s="20"/>
      <c r="F9" s="20"/>
      <c r="G9" s="16"/>
    </row>
    <row r="10" spans="1:9" s="14" customFormat="1" ht="15.75">
      <c r="A10" s="21" t="s">
        <v>31</v>
      </c>
      <c r="B10" s="22"/>
      <c r="C10" s="22" t="s">
        <v>4</v>
      </c>
      <c r="D10" s="22"/>
      <c r="E10" s="22"/>
      <c r="F10" s="22"/>
      <c r="G10" s="120"/>
      <c r="I10" s="23"/>
    </row>
    <row r="11" spans="1:9" s="14" customFormat="1" ht="15.75">
      <c r="A11" s="49" t="s">
        <v>40</v>
      </c>
      <c r="B11" s="50"/>
      <c r="C11" s="51"/>
      <c r="D11" s="52"/>
      <c r="E11" s="51"/>
      <c r="F11" s="51"/>
      <c r="G11" s="116">
        <v>70212</v>
      </c>
    </row>
    <row r="12" spans="1:9" s="14" customFormat="1" ht="15.75">
      <c r="A12" s="53" t="s">
        <v>41</v>
      </c>
      <c r="B12" s="50"/>
      <c r="C12" s="54"/>
      <c r="D12" s="52"/>
      <c r="E12" s="50"/>
      <c r="F12" s="50"/>
      <c r="G12" s="115"/>
    </row>
    <row r="13" spans="1:9" s="14" customFormat="1" ht="15.75">
      <c r="A13" s="56" t="s">
        <v>42</v>
      </c>
      <c r="B13" s="50"/>
      <c r="C13" s="55"/>
      <c r="D13" s="52"/>
      <c r="E13" s="156">
        <f>Notes!E29</f>
        <v>28541204.07</v>
      </c>
      <c r="F13" s="62"/>
      <c r="G13" s="115"/>
    </row>
    <row r="14" spans="1:9" s="14" customFormat="1" ht="15.75">
      <c r="A14" s="56" t="s">
        <v>43</v>
      </c>
      <c r="B14" s="50"/>
      <c r="C14" s="57"/>
      <c r="D14" s="52"/>
      <c r="E14" s="157">
        <f>Notes!E30</f>
        <v>46839932</v>
      </c>
      <c r="F14" s="63"/>
      <c r="G14" s="115"/>
    </row>
    <row r="15" spans="1:9" s="14" customFormat="1" ht="15.75">
      <c r="A15" s="48" t="s">
        <v>45</v>
      </c>
      <c r="B15" s="50"/>
      <c r="C15" s="57"/>
      <c r="D15" s="52"/>
      <c r="E15" s="23"/>
      <c r="F15" s="23"/>
      <c r="G15" s="115">
        <f>E13+E14</f>
        <v>75381136.069999993</v>
      </c>
    </row>
    <row r="16" spans="1:9" s="14" customFormat="1" ht="18" customHeight="1">
      <c r="A16" s="14" t="s">
        <v>46</v>
      </c>
      <c r="B16" s="22"/>
      <c r="C16" s="22"/>
      <c r="D16" s="22"/>
      <c r="E16" s="22"/>
      <c r="F16" s="22"/>
      <c r="G16" s="114">
        <f>SUM(G11:G15)</f>
        <v>75451348.069999993</v>
      </c>
    </row>
    <row r="17" spans="1:8" s="14" customFormat="1" ht="5.25" customHeight="1">
      <c r="B17" s="22"/>
      <c r="C17" s="25" t="s">
        <v>5</v>
      </c>
      <c r="D17" s="25"/>
      <c r="E17" s="26">
        <v>0</v>
      </c>
      <c r="F17" s="26"/>
      <c r="G17" s="113"/>
    </row>
    <row r="18" spans="1:8" s="14" customFormat="1" ht="5.25" customHeight="1">
      <c r="A18" s="27"/>
      <c r="B18" s="22"/>
      <c r="C18" s="25" t="s">
        <v>6</v>
      </c>
      <c r="D18" s="25"/>
      <c r="E18" s="28">
        <v>0</v>
      </c>
      <c r="F18" s="28"/>
      <c r="G18" s="120"/>
    </row>
    <row r="19" spans="1:8" s="14" customFormat="1" ht="15.75">
      <c r="A19" s="21" t="s">
        <v>7</v>
      </c>
      <c r="B19" s="22"/>
      <c r="C19" s="31" t="s">
        <v>28</v>
      </c>
      <c r="D19" s="31"/>
      <c r="E19" s="59">
        <v>7271825</v>
      </c>
      <c r="F19" s="29"/>
      <c r="G19" s="120"/>
      <c r="H19" s="14" t="s">
        <v>77</v>
      </c>
    </row>
    <row r="20" spans="1:8" s="14" customFormat="1" ht="15" customHeight="1">
      <c r="A20" s="27"/>
      <c r="B20" s="22"/>
      <c r="C20" s="31" t="s">
        <v>6</v>
      </c>
      <c r="D20" s="31"/>
      <c r="E20" s="60">
        <v>-4655</v>
      </c>
      <c r="F20" s="29"/>
      <c r="H20" s="14" t="s">
        <v>78</v>
      </c>
    </row>
    <row r="21" spans="1:8" s="14" customFormat="1" ht="15.75" customHeight="1">
      <c r="A21" s="21"/>
      <c r="B21" s="22"/>
      <c r="C21" s="31" t="s">
        <v>29</v>
      </c>
      <c r="D21" s="31"/>
      <c r="E21" s="31"/>
      <c r="F21" s="31"/>
      <c r="G21" s="113">
        <f>E19+E20</f>
        <v>7267170</v>
      </c>
    </row>
    <row r="22" spans="1:8" s="14" customFormat="1" ht="18.75" customHeight="1">
      <c r="A22" s="27"/>
      <c r="B22" s="22"/>
      <c r="C22" s="31"/>
      <c r="D22" s="31"/>
      <c r="E22" s="31"/>
      <c r="F22" s="31"/>
      <c r="G22" s="113"/>
    </row>
    <row r="23" spans="1:8" s="14" customFormat="1" ht="17.25" customHeight="1">
      <c r="A23" s="154" t="s">
        <v>32</v>
      </c>
      <c r="B23" s="31"/>
      <c r="C23" s="30" t="s">
        <v>8</v>
      </c>
      <c r="D23" s="31"/>
      <c r="E23" s="59">
        <v>8505370</v>
      </c>
      <c r="F23" s="29"/>
      <c r="G23" s="158"/>
      <c r="H23" s="14" t="s">
        <v>77</v>
      </c>
    </row>
    <row r="24" spans="1:8" s="14" customFormat="1" ht="29.25" customHeight="1">
      <c r="A24" s="154"/>
      <c r="B24" s="31"/>
      <c r="C24" s="30" t="s">
        <v>30</v>
      </c>
      <c r="D24" s="25"/>
      <c r="E24" s="60">
        <v>-1275806</v>
      </c>
      <c r="F24" s="29"/>
      <c r="G24" s="117">
        <f>E23+E24</f>
        <v>7229564</v>
      </c>
    </row>
    <row r="25" spans="1:8" s="14" customFormat="1" ht="15.75">
      <c r="A25" s="154"/>
      <c r="B25" s="31"/>
      <c r="D25" s="25"/>
      <c r="E25" s="26">
        <v>3</v>
      </c>
      <c r="F25" s="26"/>
      <c r="G25" s="120"/>
    </row>
    <row r="26" spans="1:8" s="14" customFormat="1" ht="21" customHeight="1">
      <c r="D26" s="30"/>
      <c r="E26" s="31"/>
      <c r="F26" s="31"/>
      <c r="G26" s="113"/>
    </row>
    <row r="27" spans="1:8" s="14" customFormat="1" ht="15" customHeight="1">
      <c r="A27" s="24"/>
      <c r="B27" s="31"/>
      <c r="C27" s="31"/>
      <c r="D27" s="31"/>
      <c r="E27" s="31"/>
      <c r="F27" s="31"/>
      <c r="G27" s="113"/>
    </row>
    <row r="28" spans="1:8" s="14" customFormat="1" ht="13.5" customHeight="1">
      <c r="A28" s="173" t="s">
        <v>33</v>
      </c>
      <c r="B28" s="22"/>
      <c r="C28" s="173" t="s">
        <v>24</v>
      </c>
      <c r="D28" s="31"/>
      <c r="E28" s="31"/>
      <c r="F28" s="31"/>
      <c r="G28" s="126">
        <v>0</v>
      </c>
    </row>
    <row r="29" spans="1:8" s="14" customFormat="1" ht="15.75">
      <c r="A29" s="173"/>
      <c r="B29" s="22"/>
      <c r="C29" s="173"/>
      <c r="D29" s="31"/>
      <c r="E29" s="31"/>
      <c r="F29" s="31"/>
      <c r="G29" s="126"/>
    </row>
    <row r="30" spans="1:8" s="14" customFormat="1" ht="18" customHeight="1">
      <c r="A30" s="173"/>
      <c r="B30" s="22"/>
      <c r="C30" s="173"/>
      <c r="D30" s="31"/>
      <c r="E30" s="31"/>
      <c r="F30" s="31"/>
      <c r="G30" s="113"/>
    </row>
    <row r="31" spans="1:8" s="14" customFormat="1" ht="15.75">
      <c r="A31" s="32"/>
      <c r="B31" s="31"/>
      <c r="C31" s="33"/>
      <c r="D31" s="154"/>
      <c r="E31" s="31"/>
      <c r="F31" s="31"/>
      <c r="G31" s="126"/>
    </row>
    <row r="32" spans="1:8" s="14" customFormat="1" ht="47.25">
      <c r="A32" s="32" t="s">
        <v>34</v>
      </c>
      <c r="B32" s="31"/>
      <c r="C32" s="47" t="s">
        <v>35</v>
      </c>
      <c r="D32" s="154"/>
      <c r="E32" s="31"/>
      <c r="F32" s="31"/>
      <c r="G32" s="126" t="s">
        <v>48</v>
      </c>
    </row>
    <row r="33" spans="1:13" s="14" customFormat="1" ht="16.5" customHeight="1">
      <c r="A33" s="24"/>
      <c r="B33" s="31"/>
      <c r="C33" s="31"/>
      <c r="D33" s="31"/>
      <c r="E33" s="31"/>
      <c r="F33" s="31"/>
      <c r="G33" s="126"/>
    </row>
    <row r="34" spans="1:13" s="14" customFormat="1" ht="15.75">
      <c r="A34" s="48" t="s">
        <v>36</v>
      </c>
      <c r="B34" s="31"/>
      <c r="C34" s="47" t="s">
        <v>35</v>
      </c>
      <c r="D34" s="31"/>
      <c r="E34" s="31"/>
      <c r="F34" s="31"/>
      <c r="G34" s="126" t="s">
        <v>48</v>
      </c>
    </row>
    <row r="35" spans="1:13" s="14" customFormat="1" ht="15.75">
      <c r="A35" s="21"/>
      <c r="B35" s="31"/>
      <c r="C35" s="31"/>
      <c r="D35" s="31"/>
      <c r="E35" s="31"/>
      <c r="F35" s="31"/>
      <c r="G35" s="126"/>
    </row>
    <row r="36" spans="1:13" s="14" customFormat="1" ht="15.75" customHeight="1">
      <c r="A36" s="48" t="s">
        <v>37</v>
      </c>
      <c r="B36" s="31"/>
      <c r="C36" s="31" t="s">
        <v>38</v>
      </c>
      <c r="D36" s="31"/>
      <c r="E36" s="31"/>
      <c r="F36" s="31"/>
      <c r="G36" s="124" t="s">
        <v>48</v>
      </c>
    </row>
    <row r="37" spans="1:13" s="14" customFormat="1" ht="15.75">
      <c r="A37" s="21"/>
      <c r="B37" s="31"/>
      <c r="C37" s="31"/>
      <c r="D37" s="31"/>
      <c r="E37" s="31"/>
      <c r="F37" s="31"/>
      <c r="G37" s="61"/>
    </row>
    <row r="38" spans="1:13" s="14" customFormat="1" ht="17.25" customHeight="1">
      <c r="A38" s="24"/>
      <c r="B38" s="31"/>
      <c r="C38" s="31"/>
      <c r="D38" s="31"/>
      <c r="E38" s="31"/>
      <c r="F38" s="31"/>
      <c r="G38" s="120"/>
    </row>
    <row r="39" spans="1:13" s="14" customFormat="1" ht="18" customHeight="1">
      <c r="A39" s="34" t="s">
        <v>25</v>
      </c>
      <c r="B39" s="31"/>
      <c r="C39" s="31"/>
      <c r="D39" s="31"/>
      <c r="E39" s="35"/>
      <c r="F39" s="35"/>
      <c r="G39" s="112">
        <f>G16+G21+G24</f>
        <v>89948082.069999993</v>
      </c>
    </row>
    <row r="40" spans="1:13" s="14" customFormat="1" ht="15.75">
      <c r="A40" s="24"/>
      <c r="B40" s="31"/>
      <c r="C40" s="31"/>
      <c r="D40" s="31"/>
      <c r="E40" s="35"/>
      <c r="F40" s="35"/>
      <c r="G40" s="113"/>
    </row>
    <row r="41" spans="1:13" s="14" customFormat="1" ht="12.75" customHeight="1">
      <c r="A41" s="19" t="s">
        <v>10</v>
      </c>
      <c r="B41" s="36"/>
      <c r="C41" s="22"/>
      <c r="D41" s="22"/>
      <c r="E41" s="37"/>
      <c r="F41" s="37"/>
      <c r="G41" s="113"/>
    </row>
    <row r="42" spans="1:13" s="14" customFormat="1" ht="15.75" customHeight="1">
      <c r="A42" s="21" t="s">
        <v>12</v>
      </c>
      <c r="B42" s="22"/>
      <c r="C42" s="31" t="s">
        <v>9</v>
      </c>
      <c r="D42" s="25"/>
      <c r="E42" s="159">
        <v>53132653</v>
      </c>
      <c r="F42" s="29"/>
      <c r="G42" s="113"/>
      <c r="H42" s="14" t="s">
        <v>78</v>
      </c>
      <c r="J42" s="14">
        <f>21411331-13261699</f>
        <v>8149632</v>
      </c>
      <c r="K42" s="129">
        <v>-2198851</v>
      </c>
      <c r="L42" s="14">
        <v>-1000000</v>
      </c>
      <c r="M42" s="125">
        <f>J42+K42+L42</f>
        <v>4950781</v>
      </c>
    </row>
    <row r="43" spans="1:13" s="14" customFormat="1" ht="15.75">
      <c r="A43" s="21"/>
      <c r="B43" s="22"/>
      <c r="C43" s="31" t="s">
        <v>92</v>
      </c>
      <c r="D43" s="31"/>
      <c r="E43" s="60">
        <v>-2126839</v>
      </c>
      <c r="F43" s="29"/>
      <c r="G43" s="113"/>
    </row>
    <row r="44" spans="1:13" s="14" customFormat="1" ht="15.75">
      <c r="A44" s="21"/>
      <c r="B44" s="22"/>
      <c r="C44" s="31"/>
      <c r="D44" s="31"/>
      <c r="E44" s="35"/>
      <c r="F44" s="35"/>
      <c r="G44" s="126">
        <f>E42+E43</f>
        <v>51005814</v>
      </c>
    </row>
    <row r="45" spans="1:13" s="14" customFormat="1" ht="15.75">
      <c r="A45" s="21"/>
      <c r="B45" s="22"/>
      <c r="C45" s="31"/>
      <c r="D45" s="31"/>
      <c r="E45" s="35"/>
      <c r="F45" s="35"/>
      <c r="G45" s="113"/>
    </row>
    <row r="46" spans="1:13" s="14" customFormat="1" ht="15.75">
      <c r="A46" s="19" t="s">
        <v>17</v>
      </c>
      <c r="B46" s="22"/>
      <c r="C46" s="31" t="s">
        <v>9</v>
      </c>
      <c r="D46" s="31"/>
      <c r="E46" s="35"/>
      <c r="F46" s="35"/>
      <c r="G46" s="113"/>
      <c r="I46" s="38"/>
    </row>
    <row r="47" spans="1:13" s="14" customFormat="1" ht="15.75" hidden="1" customHeight="1">
      <c r="A47" s="27"/>
      <c r="B47" s="22"/>
      <c r="C47" s="31" t="s">
        <v>14</v>
      </c>
      <c r="D47" s="31"/>
      <c r="E47" s="39">
        <v>0</v>
      </c>
      <c r="F47" s="42"/>
      <c r="G47" s="113"/>
    </row>
    <row r="48" spans="1:13" s="14" customFormat="1" ht="15.75" hidden="1" customHeight="1">
      <c r="A48" s="27"/>
      <c r="B48" s="22"/>
      <c r="C48" s="31" t="s">
        <v>15</v>
      </c>
      <c r="D48" s="31"/>
      <c r="E48" s="40" t="e">
        <v>#REF!</v>
      </c>
      <c r="F48" s="42"/>
      <c r="G48" s="113"/>
    </row>
    <row r="49" spans="1:9" s="14" customFormat="1" ht="15.75" hidden="1" customHeight="1">
      <c r="A49" s="27"/>
      <c r="B49" s="22"/>
      <c r="C49" s="31" t="s">
        <v>16</v>
      </c>
      <c r="D49" s="31"/>
      <c r="E49" s="40">
        <v>0</v>
      </c>
      <c r="F49" s="42"/>
      <c r="G49" s="113"/>
    </row>
    <row r="50" spans="1:9" s="14" customFormat="1" ht="15.75" hidden="1" customHeight="1">
      <c r="A50" s="27"/>
      <c r="B50" s="22"/>
      <c r="C50" s="31" t="s">
        <v>17</v>
      </c>
      <c r="D50" s="31"/>
      <c r="E50" s="40">
        <v>0</v>
      </c>
      <c r="F50" s="42"/>
      <c r="G50" s="113"/>
    </row>
    <row r="51" spans="1:9" s="14" customFormat="1" ht="15.75" hidden="1" customHeight="1">
      <c r="A51" s="27"/>
      <c r="B51" s="22"/>
      <c r="C51" s="31" t="s">
        <v>18</v>
      </c>
      <c r="D51" s="31"/>
      <c r="E51" s="41">
        <v>0</v>
      </c>
      <c r="F51" s="42"/>
      <c r="G51" s="113"/>
    </row>
    <row r="52" spans="1:9" s="14" customFormat="1" ht="15.75">
      <c r="A52" s="154"/>
      <c r="B52" s="22"/>
      <c r="C52" s="31"/>
      <c r="D52" s="31"/>
      <c r="E52" s="42"/>
      <c r="F52" s="42"/>
      <c r="G52" s="120"/>
    </row>
    <row r="53" spans="1:9" s="14" customFormat="1" ht="15.75">
      <c r="A53" s="154" t="s">
        <v>13</v>
      </c>
      <c r="B53" s="22"/>
      <c r="C53" s="31" t="s">
        <v>26</v>
      </c>
      <c r="D53" s="31"/>
      <c r="E53" s="42"/>
      <c r="F53" s="42"/>
      <c r="G53" s="113">
        <f>-E43</f>
        <v>2126839</v>
      </c>
    </row>
    <row r="54" spans="1:9" s="14" customFormat="1" ht="15.75">
      <c r="A54" s="154"/>
      <c r="B54" s="22"/>
      <c r="C54" s="31"/>
      <c r="D54" s="31"/>
      <c r="E54" s="42"/>
      <c r="F54" s="42"/>
      <c r="G54" s="113"/>
    </row>
    <row r="55" spans="1:9" s="14" customFormat="1" ht="15.75">
      <c r="A55" s="154" t="s">
        <v>47</v>
      </c>
      <c r="B55" s="22"/>
      <c r="C55" s="31"/>
      <c r="D55" s="31"/>
      <c r="E55" s="42"/>
      <c r="F55" s="42"/>
      <c r="G55" s="113">
        <f>Notes!E98</f>
        <v>1755440</v>
      </c>
      <c r="H55" s="14">
        <v>2198851</v>
      </c>
      <c r="I55" s="38">
        <f>G55-H55</f>
        <v>-443411</v>
      </c>
    </row>
    <row r="56" spans="1:9" s="14" customFormat="1" ht="15.75">
      <c r="A56" s="154"/>
      <c r="B56" s="22"/>
      <c r="C56" s="31"/>
      <c r="D56" s="31"/>
      <c r="E56" s="42"/>
      <c r="F56" s="42"/>
      <c r="G56" s="113"/>
    </row>
    <row r="57" spans="1:9" s="14" customFormat="1" ht="15.75">
      <c r="A57" s="43" t="s">
        <v>27</v>
      </c>
      <c r="B57" s="22"/>
      <c r="C57" s="31"/>
      <c r="D57" s="31"/>
      <c r="E57" s="42"/>
      <c r="F57" s="42"/>
      <c r="G57" s="121">
        <f>SUM(G42:G56)</f>
        <v>54888093</v>
      </c>
    </row>
    <row r="58" spans="1:9" s="14" customFormat="1" ht="13.9" customHeight="1">
      <c r="A58" s="27"/>
      <c r="B58" s="22"/>
      <c r="C58" s="31"/>
      <c r="D58" s="31"/>
      <c r="E58" s="42"/>
      <c r="F58" s="42"/>
      <c r="G58" s="113"/>
    </row>
    <row r="59" spans="1:9" s="14" customFormat="1" ht="15.75" hidden="1" customHeight="1">
      <c r="A59" s="27"/>
      <c r="B59" s="22"/>
      <c r="C59" s="31"/>
      <c r="D59" s="31"/>
      <c r="E59" s="42"/>
      <c r="F59" s="42"/>
      <c r="G59" s="113"/>
    </row>
    <row r="60" spans="1:9" s="14" customFormat="1" ht="15.75" hidden="1" customHeight="1">
      <c r="B60" s="22"/>
      <c r="C60" s="31"/>
      <c r="D60" s="31"/>
      <c r="E60" s="35"/>
      <c r="F60" s="35"/>
      <c r="G60" s="113"/>
    </row>
    <row r="61" spans="1:9" s="14" customFormat="1" ht="11.25" hidden="1" customHeight="1">
      <c r="A61" s="27"/>
      <c r="B61" s="22"/>
      <c r="C61" s="31"/>
      <c r="D61" s="31"/>
      <c r="E61" s="35"/>
      <c r="F61" s="35"/>
      <c r="G61" s="113"/>
    </row>
    <row r="62" spans="1:9" s="14" customFormat="1" ht="2.25" hidden="1" customHeight="1">
      <c r="A62" s="27"/>
      <c r="B62" s="22"/>
      <c r="C62" s="31"/>
      <c r="D62" s="31"/>
      <c r="E62" s="35"/>
      <c r="F62" s="35"/>
      <c r="G62" s="113"/>
    </row>
    <row r="63" spans="1:9" s="14" customFormat="1" ht="22.5" customHeight="1" thickBot="1">
      <c r="A63" s="44" t="s">
        <v>91</v>
      </c>
      <c r="B63" s="22"/>
      <c r="C63" s="31"/>
      <c r="D63" s="31"/>
      <c r="E63" s="35"/>
      <c r="F63" s="35"/>
      <c r="G63" s="45">
        <f>G39-G57</f>
        <v>35059989.069999993</v>
      </c>
    </row>
    <row r="64" spans="1:9" s="14" customFormat="1" ht="11.25" customHeight="1" thickTop="1">
      <c r="A64" s="20"/>
      <c r="B64" s="46"/>
      <c r="C64" s="46"/>
      <c r="D64" s="46"/>
      <c r="E64" s="46"/>
      <c r="F64" s="46"/>
      <c r="G64" s="122"/>
    </row>
    <row r="65" spans="1:7" ht="12.75" customHeight="1">
      <c r="A65" s="170" t="s">
        <v>19</v>
      </c>
      <c r="B65" s="170"/>
      <c r="C65" s="170"/>
      <c r="D65" s="170"/>
      <c r="E65" s="170"/>
      <c r="F65" s="170"/>
      <c r="G65" s="170"/>
    </row>
    <row r="66" spans="1:7">
      <c r="A66" s="170"/>
      <c r="B66" s="170"/>
      <c r="C66" s="170"/>
      <c r="D66" s="170"/>
      <c r="E66" s="170"/>
      <c r="F66" s="170"/>
      <c r="G66" s="170"/>
    </row>
    <row r="67" spans="1:7">
      <c r="A67" s="170"/>
      <c r="B67" s="170"/>
      <c r="C67" s="170"/>
      <c r="D67" s="170"/>
      <c r="E67" s="170"/>
      <c r="F67" s="170"/>
      <c r="G67" s="170"/>
    </row>
    <row r="68" spans="1:7">
      <c r="A68" s="170"/>
      <c r="B68" s="170"/>
      <c r="C68" s="170"/>
      <c r="D68" s="170"/>
      <c r="E68" s="170"/>
      <c r="F68" s="170"/>
      <c r="G68" s="170"/>
    </row>
    <row r="69" spans="1:7">
      <c r="A69" s="170"/>
      <c r="B69" s="170"/>
      <c r="C69" s="170"/>
      <c r="D69" s="170"/>
      <c r="E69" s="170"/>
      <c r="F69" s="170"/>
      <c r="G69" s="170"/>
    </row>
    <row r="70" spans="1:7">
      <c r="A70" s="58"/>
      <c r="B70" s="58"/>
      <c r="C70" s="58"/>
      <c r="D70" s="58"/>
      <c r="E70" s="58"/>
      <c r="F70" s="58"/>
      <c r="G70" s="122"/>
    </row>
    <row r="71" spans="1:7">
      <c r="A71" s="58"/>
      <c r="B71" s="58"/>
      <c r="C71" s="58"/>
      <c r="D71" s="58"/>
      <c r="E71" s="58"/>
      <c r="F71" s="58"/>
      <c r="G71" s="122"/>
    </row>
    <row r="72" spans="1:7">
      <c r="A72" s="58"/>
      <c r="B72" s="58"/>
      <c r="C72" s="58"/>
      <c r="D72" s="58"/>
      <c r="E72" s="58"/>
      <c r="F72" s="58"/>
      <c r="G72" s="118"/>
    </row>
    <row r="73" spans="1:7">
      <c r="A73" s="7" t="s">
        <v>20</v>
      </c>
      <c r="B73" s="7"/>
      <c r="C73" s="6"/>
      <c r="D73" s="6"/>
      <c r="E73" s="7" t="s">
        <v>21</v>
      </c>
      <c r="F73" s="7"/>
      <c r="G73" s="118"/>
    </row>
    <row r="74" spans="1:7" ht="13.5">
      <c r="A74" s="8" t="s">
        <v>22</v>
      </c>
      <c r="B74" s="8"/>
      <c r="C74" s="6"/>
      <c r="D74" s="6"/>
      <c r="E74" s="174" t="s">
        <v>23</v>
      </c>
      <c r="F74" s="174"/>
      <c r="G74" s="174"/>
    </row>
    <row r="89" spans="7:7">
      <c r="G89" s="127" t="s">
        <v>39</v>
      </c>
    </row>
  </sheetData>
  <mergeCells count="5">
    <mergeCell ref="A65:G69"/>
    <mergeCell ref="E7:G7"/>
    <mergeCell ref="C28:C30"/>
    <mergeCell ref="A28:A30"/>
    <mergeCell ref="E74:G74"/>
  </mergeCells>
  <printOptions horizontalCentered="1"/>
  <pageMargins left="0.75" right="0.65" top="1" bottom="0.62" header="0.5" footer="0.34"/>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G116"/>
  <sheetViews>
    <sheetView showGridLines="0" tabSelected="1" view="pageBreakPreview" zoomScaleSheetLayoutView="100" workbookViewId="0">
      <selection activeCell="H11" sqref="H11"/>
    </sheetView>
  </sheetViews>
  <sheetFormatPr defaultColWidth="9.140625" defaultRowHeight="12.75"/>
  <cols>
    <col min="1" max="1" width="6" style="3" customWidth="1"/>
    <col min="2" max="2" width="57.85546875" style="3" customWidth="1"/>
    <col min="3" max="3" width="12.140625" style="3" customWidth="1"/>
    <col min="4" max="4" width="11.42578125" style="3" customWidth="1"/>
    <col min="5" max="5" width="15.7109375" style="143" bestFit="1" customWidth="1"/>
    <col min="6" max="6" width="15.140625" style="169" customWidth="1"/>
    <col min="7" max="7" width="0.7109375" style="3" customWidth="1"/>
    <col min="8" max="8" width="9.140625" style="3"/>
    <col min="9" max="9" width="15" style="3" bestFit="1" customWidth="1"/>
    <col min="10" max="16384" width="9.140625" style="3"/>
  </cols>
  <sheetData>
    <row r="1" spans="1:7" ht="18" customHeight="1">
      <c r="A1" s="9" t="str">
        <f>'[20]Certificate '!A1</f>
        <v>ARIF LATIF SECURITIES (PVT.) LIMITED</v>
      </c>
      <c r="E1" s="135"/>
      <c r="F1" s="162"/>
      <c r="G1" s="1"/>
    </row>
    <row r="2" spans="1:7" ht="17.25" customHeight="1">
      <c r="A2" s="10" t="s">
        <v>88</v>
      </c>
      <c r="E2" s="135"/>
      <c r="F2" s="163"/>
      <c r="G2" s="2"/>
    </row>
    <row r="3" spans="1:7" ht="17.25" customHeight="1">
      <c r="A3" s="9" t="str">
        <f>'[20]Certificate '!A3</f>
        <v>As At June 30, 2018</v>
      </c>
      <c r="E3" s="135"/>
      <c r="F3" s="163"/>
      <c r="G3" s="2"/>
    </row>
    <row r="4" spans="1:7" ht="17.25" customHeight="1">
      <c r="A4" s="10"/>
      <c r="E4" s="135"/>
      <c r="F4" s="163"/>
      <c r="G4" s="2"/>
    </row>
    <row r="5" spans="1:7" ht="17.25" customHeight="1">
      <c r="A5" s="130">
        <v>1</v>
      </c>
      <c r="B5" s="131" t="s">
        <v>79</v>
      </c>
      <c r="C5" s="132"/>
      <c r="D5" s="132"/>
      <c r="E5" s="136"/>
      <c r="F5" s="163"/>
      <c r="G5" s="2"/>
    </row>
    <row r="6" spans="1:7" ht="17.25" customHeight="1">
      <c r="A6" s="133"/>
      <c r="B6" s="132"/>
      <c r="C6" s="132"/>
      <c r="D6" s="132"/>
      <c r="E6" s="136"/>
      <c r="F6" s="163"/>
      <c r="G6" s="2"/>
    </row>
    <row r="7" spans="1:7" ht="17.25" customHeight="1">
      <c r="A7" s="133"/>
      <c r="B7" s="183" t="s">
        <v>98</v>
      </c>
      <c r="C7" s="183"/>
      <c r="D7" s="183"/>
      <c r="E7" s="183"/>
      <c r="F7" s="163"/>
      <c r="G7" s="2"/>
    </row>
    <row r="8" spans="1:7" ht="17.25" customHeight="1">
      <c r="A8" s="133"/>
      <c r="B8" s="183"/>
      <c r="C8" s="183"/>
      <c r="D8" s="183"/>
      <c r="E8" s="183"/>
      <c r="F8" s="163"/>
      <c r="G8" s="2"/>
    </row>
    <row r="9" spans="1:7" ht="17.25" customHeight="1">
      <c r="A9" s="133"/>
      <c r="B9" s="183"/>
      <c r="C9" s="183"/>
      <c r="D9" s="183"/>
      <c r="E9" s="183"/>
      <c r="F9" s="163"/>
      <c r="G9" s="2"/>
    </row>
    <row r="10" spans="1:7" ht="17.25" customHeight="1">
      <c r="A10" s="133"/>
      <c r="B10" s="183"/>
      <c r="C10" s="183"/>
      <c r="D10" s="183"/>
      <c r="E10" s="183"/>
      <c r="F10" s="163"/>
      <c r="G10" s="2"/>
    </row>
    <row r="11" spans="1:7" ht="17.25" customHeight="1">
      <c r="A11" s="133"/>
      <c r="B11" s="183"/>
      <c r="C11" s="183"/>
      <c r="D11" s="183"/>
      <c r="E11" s="183"/>
      <c r="F11" s="163"/>
      <c r="G11" s="2"/>
    </row>
    <row r="12" spans="1:7" ht="17.25" customHeight="1">
      <c r="A12" s="133"/>
      <c r="B12" s="183"/>
      <c r="C12" s="183"/>
      <c r="D12" s="183"/>
      <c r="E12" s="183"/>
      <c r="F12" s="163"/>
      <c r="G12" s="2"/>
    </row>
    <row r="13" spans="1:7" ht="17.25" customHeight="1">
      <c r="A13" s="130">
        <v>2</v>
      </c>
      <c r="B13" s="131" t="s">
        <v>80</v>
      </c>
      <c r="C13" s="132"/>
      <c r="D13" s="132"/>
      <c r="E13" s="136"/>
      <c r="F13" s="163"/>
      <c r="G13" s="2"/>
    </row>
    <row r="14" spans="1:7" ht="7.5" customHeight="1">
      <c r="A14" s="133"/>
      <c r="B14" s="134"/>
      <c r="C14" s="132"/>
      <c r="D14" s="132"/>
      <c r="E14" s="136"/>
      <c r="F14" s="163"/>
      <c r="G14" s="2"/>
    </row>
    <row r="15" spans="1:7" ht="17.25" customHeight="1">
      <c r="A15" s="133"/>
      <c r="B15" s="176" t="s">
        <v>89</v>
      </c>
      <c r="C15" s="176"/>
      <c r="D15" s="176"/>
      <c r="E15" s="176"/>
      <c r="F15" s="163"/>
      <c r="G15" s="2"/>
    </row>
    <row r="16" spans="1:7" ht="17.25" customHeight="1">
      <c r="A16" s="133"/>
      <c r="B16" s="176"/>
      <c r="C16" s="176"/>
      <c r="D16" s="176"/>
      <c r="E16" s="176"/>
      <c r="F16" s="163"/>
      <c r="G16" s="2"/>
    </row>
    <row r="17" spans="1:7" ht="17.25" customHeight="1">
      <c r="A17" s="133"/>
      <c r="B17" s="176"/>
      <c r="C17" s="176"/>
      <c r="D17" s="176"/>
      <c r="E17" s="176"/>
      <c r="F17" s="163"/>
      <c r="G17" s="2"/>
    </row>
    <row r="18" spans="1:7" ht="17.25" customHeight="1">
      <c r="A18" s="133"/>
      <c r="B18" s="176"/>
      <c r="C18" s="176"/>
      <c r="D18" s="176"/>
      <c r="E18" s="176"/>
      <c r="F18" s="163"/>
      <c r="G18" s="2"/>
    </row>
    <row r="19" spans="1:7" ht="14.25" customHeight="1">
      <c r="A19" s="133"/>
      <c r="B19" s="176"/>
      <c r="C19" s="176"/>
      <c r="D19" s="176"/>
      <c r="E19" s="176"/>
      <c r="F19" s="163"/>
      <c r="G19" s="2"/>
    </row>
    <row r="20" spans="1:7" ht="17.25" hidden="1" customHeight="1">
      <c r="A20" s="133"/>
      <c r="B20" s="176"/>
      <c r="C20" s="176"/>
      <c r="D20" s="176"/>
      <c r="E20" s="176"/>
      <c r="F20" s="163"/>
      <c r="G20" s="2"/>
    </row>
    <row r="21" spans="1:7" ht="17.25" hidden="1" customHeight="1">
      <c r="A21" s="133"/>
      <c r="B21" s="176"/>
      <c r="C21" s="176"/>
      <c r="D21" s="176"/>
      <c r="E21" s="176"/>
      <c r="F21" s="163"/>
      <c r="G21" s="2"/>
    </row>
    <row r="22" spans="1:7" ht="11.25" customHeight="1">
      <c r="B22" s="11"/>
      <c r="C22" s="11"/>
      <c r="D22" s="5"/>
      <c r="E22" s="137"/>
      <c r="F22" s="164"/>
    </row>
    <row r="23" spans="1:7" ht="16.5" hidden="1" customHeight="1">
      <c r="B23" s="4"/>
      <c r="C23" s="4"/>
      <c r="D23" s="5"/>
      <c r="E23" s="137"/>
      <c r="F23" s="164"/>
    </row>
    <row r="24" spans="1:7" s="14" customFormat="1" ht="15.75" hidden="1" customHeight="1">
      <c r="B24" s="12"/>
      <c r="C24" s="12"/>
      <c r="D24" s="13"/>
      <c r="E24" s="138"/>
      <c r="F24" s="165"/>
    </row>
    <row r="25" spans="1:7" s="14" customFormat="1" ht="11.25" hidden="1" customHeight="1">
      <c r="B25" s="16"/>
      <c r="C25" s="16"/>
      <c r="D25" s="16"/>
      <c r="E25" s="136"/>
      <c r="F25" s="16"/>
    </row>
    <row r="26" spans="1:7" s="14" customFormat="1" ht="15.75">
      <c r="A26" s="65">
        <v>3</v>
      </c>
      <c r="B26" s="43" t="s">
        <v>81</v>
      </c>
      <c r="C26" s="43"/>
      <c r="D26" s="20"/>
      <c r="E26" s="139"/>
      <c r="F26" s="20"/>
    </row>
    <row r="27" spans="1:7" s="14" customFormat="1" ht="7.5" customHeight="1">
      <c r="A27" s="65"/>
      <c r="B27" s="43"/>
      <c r="C27" s="43"/>
      <c r="D27" s="20"/>
      <c r="E27" s="139"/>
      <c r="F27" s="20"/>
    </row>
    <row r="28" spans="1:7" s="14" customFormat="1" ht="15.75">
      <c r="B28" s="53" t="s">
        <v>41</v>
      </c>
      <c r="C28" s="53"/>
      <c r="D28" s="52"/>
      <c r="E28" s="50"/>
      <c r="F28" s="54"/>
    </row>
    <row r="29" spans="1:7" s="14" customFormat="1" ht="15.75">
      <c r="B29" s="56" t="s">
        <v>42</v>
      </c>
      <c r="C29" s="56"/>
      <c r="D29" s="52"/>
      <c r="E29" s="54">
        <v>28541204.07</v>
      </c>
      <c r="F29" s="54"/>
    </row>
    <row r="30" spans="1:7" s="14" customFormat="1" ht="15.75">
      <c r="B30" s="56" t="s">
        <v>43</v>
      </c>
      <c r="C30" s="56"/>
      <c r="D30" s="52"/>
      <c r="E30" s="23">
        <v>46839932</v>
      </c>
      <c r="F30" s="23"/>
    </row>
    <row r="31" spans="1:7" s="14" customFormat="1" ht="15.75">
      <c r="B31" s="56"/>
      <c r="C31" s="56"/>
      <c r="D31" s="52"/>
      <c r="E31" s="23"/>
      <c r="F31" s="23"/>
    </row>
    <row r="32" spans="1:7" s="14" customFormat="1" ht="16.5" thickBot="1">
      <c r="B32" s="48"/>
      <c r="C32" s="48"/>
      <c r="D32" s="52"/>
      <c r="E32" s="151">
        <f>SUM(E29:E31)</f>
        <v>75381136.069999993</v>
      </c>
      <c r="F32" s="23"/>
    </row>
    <row r="33" spans="1:6" s="14" customFormat="1" ht="16.5" thickTop="1">
      <c r="B33" s="48"/>
      <c r="C33" s="48"/>
      <c r="D33" s="52"/>
      <c r="E33" s="23"/>
      <c r="F33" s="23"/>
    </row>
    <row r="34" spans="1:6" s="14" customFormat="1" ht="15.75">
      <c r="B34" s="48"/>
      <c r="C34" s="48"/>
      <c r="D34" s="52"/>
      <c r="E34" s="23"/>
      <c r="F34" s="23"/>
    </row>
    <row r="35" spans="1:6" s="14" customFormat="1" ht="18" hidden="1" customHeight="1">
      <c r="A35" s="65">
        <v>2</v>
      </c>
      <c r="B35" s="43" t="s">
        <v>49</v>
      </c>
      <c r="C35" s="43"/>
      <c r="D35" s="22"/>
      <c r="E35" s="140"/>
      <c r="F35" s="22"/>
    </row>
    <row r="36" spans="1:6" s="14" customFormat="1" ht="15.75" hidden="1" customHeight="1">
      <c r="D36" s="25"/>
      <c r="E36" s="26"/>
      <c r="F36" s="26"/>
    </row>
    <row r="37" spans="1:6" s="14" customFormat="1" ht="15.75" hidden="1" customHeight="1">
      <c r="B37" s="31" t="s">
        <v>28</v>
      </c>
      <c r="C37" s="31"/>
      <c r="D37" s="31"/>
      <c r="E37" s="160">
        <v>1959622</v>
      </c>
      <c r="F37" s="29"/>
    </row>
    <row r="38" spans="1:6" s="14" customFormat="1" ht="15" hidden="1" customHeight="1">
      <c r="B38" s="31" t="s">
        <v>6</v>
      </c>
      <c r="C38" s="31"/>
      <c r="D38" s="31"/>
      <c r="E38" s="161">
        <v>-737454</v>
      </c>
      <c r="F38" s="29"/>
    </row>
    <row r="39" spans="1:6" s="14" customFormat="1" ht="15" hidden="1" customHeight="1">
      <c r="B39" s="31"/>
      <c r="C39" s="31"/>
      <c r="D39" s="31"/>
      <c r="E39" s="29"/>
      <c r="F39" s="29"/>
    </row>
    <row r="40" spans="1:6" s="14" customFormat="1" ht="15.75" hidden="1" customHeight="1" thickBot="1">
      <c r="B40" s="31"/>
      <c r="C40" s="31"/>
      <c r="D40" s="31"/>
      <c r="E40" s="64">
        <v>1222168</v>
      </c>
      <c r="F40" s="31"/>
    </row>
    <row r="41" spans="1:6" s="14" customFormat="1" ht="15.75" hidden="1" customHeight="1" thickTop="1">
      <c r="B41" s="31"/>
      <c r="C41" s="31"/>
      <c r="D41" s="31"/>
      <c r="E41" s="23"/>
      <c r="F41" s="31"/>
    </row>
    <row r="42" spans="1:6" s="14" customFormat="1" ht="15.75" hidden="1" customHeight="1">
      <c r="B42" s="31"/>
      <c r="C42" s="31"/>
      <c r="D42" s="31"/>
      <c r="E42" s="23"/>
      <c r="F42" s="31"/>
    </row>
    <row r="43" spans="1:6" s="14" customFormat="1" ht="15.75" hidden="1" customHeight="1">
      <c r="A43" s="65">
        <v>3</v>
      </c>
      <c r="B43" s="66" t="s">
        <v>50</v>
      </c>
      <c r="C43" s="66"/>
      <c r="D43" s="31"/>
      <c r="E43" s="23"/>
      <c r="F43" s="31"/>
    </row>
    <row r="44" spans="1:6" s="14" customFormat="1" ht="18.75" hidden="1" customHeight="1">
      <c r="B44" s="27"/>
      <c r="C44" s="27"/>
      <c r="D44" s="31"/>
      <c r="E44" s="141"/>
      <c r="F44" s="31"/>
    </row>
    <row r="45" spans="1:6" s="14" customFormat="1" ht="17.25" hidden="1" customHeight="1">
      <c r="B45" s="30" t="s">
        <v>8</v>
      </c>
      <c r="C45" s="67">
        <v>3.1</v>
      </c>
      <c r="D45" s="31"/>
      <c r="E45" s="160">
        <v>5553055</v>
      </c>
      <c r="F45" s="29"/>
    </row>
    <row r="46" spans="1:6" s="14" customFormat="1" ht="29.25" hidden="1" customHeight="1">
      <c r="B46" s="30" t="s">
        <v>30</v>
      </c>
      <c r="C46" s="30"/>
      <c r="D46" s="25"/>
      <c r="E46" s="161">
        <v>-832958</v>
      </c>
      <c r="F46" s="29"/>
    </row>
    <row r="47" spans="1:6" s="14" customFormat="1" ht="18" hidden="1" customHeight="1">
      <c r="B47" s="30"/>
      <c r="C47" s="30"/>
      <c r="D47" s="25"/>
      <c r="E47" s="29">
        <v>4720097</v>
      </c>
      <c r="F47" s="29"/>
    </row>
    <row r="48" spans="1:6" s="14" customFormat="1" ht="16.5" hidden="1" customHeight="1" thickBot="1">
      <c r="B48" s="154" t="s">
        <v>70</v>
      </c>
      <c r="C48" s="154"/>
      <c r="D48" s="25"/>
      <c r="E48" s="64">
        <v>0</v>
      </c>
      <c r="F48" s="26"/>
    </row>
    <row r="49" spans="1:7" s="14" customFormat="1" ht="16.5" hidden="1" customHeight="1" thickTop="1">
      <c r="B49" s="154"/>
      <c r="C49" s="154"/>
      <c r="D49" s="154"/>
      <c r="E49" s="28"/>
      <c r="F49" s="23"/>
      <c r="G49" s="26"/>
    </row>
    <row r="50" spans="1:7" s="14" customFormat="1" ht="15.75" hidden="1" customHeight="1">
      <c r="B50" s="154"/>
      <c r="C50" s="154"/>
      <c r="D50" s="154"/>
      <c r="E50" s="28"/>
      <c r="F50" s="23"/>
      <c r="G50" s="26"/>
    </row>
    <row r="51" spans="1:7" s="14" customFormat="1" ht="15.75" hidden="1" customHeight="1">
      <c r="A51" s="71">
        <v>3.1</v>
      </c>
      <c r="B51" s="155" t="s">
        <v>53</v>
      </c>
      <c r="C51" s="175" t="s">
        <v>54</v>
      </c>
      <c r="D51" s="175"/>
      <c r="E51" s="175"/>
      <c r="F51" s="166"/>
      <c r="G51" s="26"/>
    </row>
    <row r="52" spans="1:7" s="14" customFormat="1" ht="15.75" hidden="1" customHeight="1">
      <c r="B52" s="154"/>
      <c r="C52" s="154"/>
      <c r="D52" s="154"/>
      <c r="E52" s="28"/>
      <c r="F52" s="68"/>
      <c r="G52" s="26"/>
    </row>
    <row r="53" spans="1:7" s="14" customFormat="1" ht="15.75" hidden="1" customHeight="1">
      <c r="B53" s="154"/>
      <c r="D53" s="69"/>
      <c r="E53" s="28"/>
      <c r="F53" s="23"/>
      <c r="G53" s="26"/>
    </row>
    <row r="54" spans="1:7" s="14" customFormat="1" ht="15.75" hidden="1" customHeight="1">
      <c r="B54" s="154"/>
      <c r="D54" s="69"/>
      <c r="E54" s="28"/>
      <c r="F54" s="23"/>
      <c r="G54" s="26"/>
    </row>
    <row r="55" spans="1:7" s="14" customFormat="1" ht="15.75" hidden="1" customHeight="1">
      <c r="B55" s="154"/>
      <c r="D55" s="69"/>
      <c r="E55" s="28"/>
      <c r="F55" s="23"/>
      <c r="G55" s="26"/>
    </row>
    <row r="56" spans="1:7" s="14" customFormat="1" ht="15.75" hidden="1" customHeight="1">
      <c r="B56" s="154"/>
      <c r="D56" s="69"/>
      <c r="E56" s="28"/>
      <c r="F56" s="23"/>
      <c r="G56" s="26"/>
    </row>
    <row r="57" spans="1:7" s="14" customFormat="1" ht="15.75" hidden="1" customHeight="1">
      <c r="B57" s="154"/>
      <c r="D57" s="69"/>
      <c r="E57" s="28"/>
      <c r="F57" s="23"/>
      <c r="G57" s="26"/>
    </row>
    <row r="58" spans="1:7" s="14" customFormat="1" ht="15.75" hidden="1" customHeight="1">
      <c r="B58" s="154"/>
      <c r="D58" s="69"/>
      <c r="E58" s="28"/>
      <c r="F58" s="23"/>
      <c r="G58" s="26"/>
    </row>
    <row r="59" spans="1:7" s="14" customFormat="1" ht="15.75" hidden="1" customHeight="1">
      <c r="B59" s="154"/>
      <c r="D59" s="69"/>
      <c r="E59" s="28"/>
      <c r="F59" s="23"/>
      <c r="G59" s="26"/>
    </row>
    <row r="60" spans="1:7" s="14" customFormat="1" ht="15.75" hidden="1" customHeight="1">
      <c r="B60" s="154"/>
      <c r="D60" s="69"/>
      <c r="E60" s="28"/>
      <c r="F60" s="23"/>
      <c r="G60" s="26"/>
    </row>
    <row r="61" spans="1:7" s="14" customFormat="1" ht="15.75" hidden="1" customHeight="1">
      <c r="B61" s="154"/>
      <c r="D61" s="69"/>
      <c r="E61" s="28"/>
      <c r="F61" s="23"/>
      <c r="G61" s="26"/>
    </row>
    <row r="62" spans="1:7" s="14" customFormat="1" ht="15.75" hidden="1" customHeight="1">
      <c r="B62" s="154"/>
      <c r="D62" s="69"/>
      <c r="E62" s="28"/>
      <c r="F62" s="23"/>
      <c r="G62" s="26"/>
    </row>
    <row r="63" spans="1:7" s="14" customFormat="1" ht="15.75" hidden="1" customHeight="1">
      <c r="B63" s="154"/>
      <c r="C63" s="154"/>
      <c r="D63" s="69"/>
      <c r="E63" s="28"/>
      <c r="F63" s="70"/>
      <c r="G63" s="26"/>
    </row>
    <row r="64" spans="1:7" s="14" customFormat="1" ht="16.5" hidden="1" customHeight="1" thickBot="1">
      <c r="B64" s="154"/>
      <c r="D64" s="72">
        <f>SUM(D53:D61)</f>
        <v>0</v>
      </c>
      <c r="E64" s="28"/>
      <c r="F64" s="23"/>
      <c r="G64" s="26"/>
    </row>
    <row r="65" spans="1:7" s="14" customFormat="1" ht="16.5" hidden="1" customHeight="1" thickTop="1">
      <c r="B65" s="154"/>
      <c r="D65" s="69"/>
      <c r="E65" s="28"/>
      <c r="F65" s="70"/>
      <c r="G65" s="26"/>
    </row>
    <row r="66" spans="1:7" s="14" customFormat="1" ht="15.75" hidden="1" customHeight="1">
      <c r="B66" s="154"/>
      <c r="C66" s="154"/>
      <c r="D66" s="154"/>
      <c r="E66" s="28"/>
      <c r="F66" s="23"/>
      <c r="G66" s="26"/>
    </row>
    <row r="67" spans="1:7" s="14" customFormat="1" ht="15.75" hidden="1" customHeight="1">
      <c r="A67" s="65">
        <v>4</v>
      </c>
      <c r="B67" s="43" t="s">
        <v>51</v>
      </c>
      <c r="C67" s="43"/>
      <c r="D67" s="43"/>
      <c r="E67" s="141"/>
      <c r="F67" s="35"/>
      <c r="G67" s="35"/>
    </row>
    <row r="68" spans="1:7" s="14" customFormat="1" ht="15.75" hidden="1" customHeight="1">
      <c r="A68" s="65"/>
      <c r="B68" s="43"/>
      <c r="C68" s="43"/>
      <c r="D68" s="43"/>
      <c r="E68" s="141"/>
      <c r="F68" s="35"/>
      <c r="G68" s="35"/>
    </row>
    <row r="69" spans="1:7" s="14" customFormat="1" ht="15.75" hidden="1" customHeight="1">
      <c r="B69" s="31" t="s">
        <v>9</v>
      </c>
      <c r="C69" s="31"/>
      <c r="D69" s="31"/>
      <c r="E69" s="28"/>
      <c r="F69" s="29"/>
      <c r="G69" s="29"/>
    </row>
    <row r="70" spans="1:7" s="14" customFormat="1" ht="15.75" hidden="1" customHeight="1">
      <c r="B70" s="31" t="s">
        <v>11</v>
      </c>
      <c r="C70" s="31"/>
      <c r="D70" s="31"/>
      <c r="E70" s="141"/>
      <c r="F70" s="29"/>
      <c r="G70" s="29"/>
    </row>
    <row r="71" spans="1:7" s="14" customFormat="1" ht="15.75" hidden="1" customHeight="1">
      <c r="B71" s="31"/>
      <c r="C71" s="31"/>
      <c r="D71" s="31"/>
      <c r="E71" s="141"/>
      <c r="F71" s="29"/>
      <c r="G71" s="29"/>
    </row>
    <row r="72" spans="1:7" s="14" customFormat="1" ht="16.5" hidden="1" customHeight="1" thickBot="1">
      <c r="B72" s="21"/>
      <c r="C72" s="21"/>
      <c r="D72" s="21"/>
      <c r="E72" s="141"/>
      <c r="F72" s="167"/>
      <c r="G72" s="35"/>
    </row>
    <row r="73" spans="1:7" s="14" customFormat="1" ht="16.5" hidden="1" customHeight="1" thickTop="1">
      <c r="B73" s="21"/>
      <c r="C73" s="21"/>
      <c r="D73" s="21"/>
      <c r="E73" s="141"/>
      <c r="F73" s="35"/>
      <c r="G73" s="35"/>
    </row>
    <row r="74" spans="1:7" s="14" customFormat="1" ht="15.75" hidden="1" customHeight="1">
      <c r="B74" s="27"/>
      <c r="C74" s="27"/>
      <c r="D74" s="27"/>
      <c r="E74" s="141"/>
      <c r="F74" s="42"/>
      <c r="G74" s="42"/>
    </row>
    <row r="75" spans="1:7" s="14" customFormat="1" ht="15.75" hidden="1" customHeight="1">
      <c r="B75" s="27"/>
      <c r="C75" s="27"/>
      <c r="D75" s="27"/>
      <c r="E75" s="141"/>
      <c r="F75" s="42"/>
      <c r="G75" s="42"/>
    </row>
    <row r="76" spans="1:7" s="14" customFormat="1" ht="15.75" hidden="1" customHeight="1">
      <c r="B76" s="27"/>
      <c r="C76" s="27"/>
      <c r="D76" s="27"/>
      <c r="E76" s="141"/>
      <c r="F76" s="42"/>
      <c r="G76" s="42"/>
    </row>
    <row r="77" spans="1:7" s="14" customFormat="1" ht="15.75" hidden="1" customHeight="1">
      <c r="B77" s="27"/>
      <c r="C77" s="27"/>
      <c r="D77" s="27"/>
      <c r="E77" s="141"/>
      <c r="F77" s="42"/>
      <c r="G77" s="42"/>
    </row>
    <row r="78" spans="1:7" s="14" customFormat="1" ht="15.75" hidden="1" customHeight="1">
      <c r="B78" s="27"/>
      <c r="C78" s="27"/>
      <c r="D78" s="27"/>
      <c r="E78" s="141"/>
      <c r="F78" s="42"/>
      <c r="G78" s="42"/>
    </row>
    <row r="79" spans="1:7" s="14" customFormat="1" ht="15.75" hidden="1" customHeight="1">
      <c r="B79" s="154"/>
      <c r="C79" s="154"/>
      <c r="D79" s="154"/>
      <c r="E79" s="141"/>
      <c r="F79" s="42"/>
      <c r="G79" s="42"/>
    </row>
    <row r="80" spans="1:7" s="14" customFormat="1" ht="15.75" hidden="1" customHeight="1">
      <c r="A80" s="65">
        <v>5</v>
      </c>
      <c r="B80" s="66" t="s">
        <v>52</v>
      </c>
      <c r="C80" s="66"/>
      <c r="D80" s="66"/>
      <c r="E80" s="141"/>
      <c r="F80" s="42"/>
      <c r="G80" s="42"/>
    </row>
    <row r="81" spans="1:7" s="14" customFormat="1" ht="15.75" hidden="1" customHeight="1">
      <c r="B81" s="154"/>
      <c r="C81" s="154"/>
      <c r="D81" s="154"/>
      <c r="E81" s="141"/>
      <c r="F81" s="42"/>
      <c r="G81" s="42"/>
    </row>
    <row r="82" spans="1:7" s="14" customFormat="1" ht="15.75" hidden="1" customHeight="1">
      <c r="B82" s="31" t="s">
        <v>26</v>
      </c>
      <c r="C82" s="31"/>
      <c r="D82" s="31"/>
      <c r="E82" s="141"/>
      <c r="F82" s="23"/>
      <c r="G82" s="42"/>
    </row>
    <row r="83" spans="1:7" s="14" customFormat="1" ht="15.75" hidden="1" customHeight="1">
      <c r="B83" s="14" t="s">
        <v>71</v>
      </c>
      <c r="E83" s="141"/>
      <c r="F83" s="23"/>
      <c r="G83" s="35"/>
    </row>
    <row r="84" spans="1:7" s="14" customFormat="1" ht="11.25" hidden="1" customHeight="1">
      <c r="B84" s="27"/>
      <c r="C84" s="27"/>
      <c r="D84" s="27"/>
      <c r="E84" s="141"/>
      <c r="F84" s="23"/>
      <c r="G84" s="35"/>
    </row>
    <row r="85" spans="1:7" s="14" customFormat="1" ht="2.25" hidden="1" customHeight="1">
      <c r="B85" s="27"/>
      <c r="C85" s="27"/>
      <c r="D85" s="27"/>
      <c r="E85" s="141"/>
      <c r="F85" s="23"/>
      <c r="G85" s="35"/>
    </row>
    <row r="86" spans="1:7" ht="16.5" hidden="1" customHeight="1" thickBot="1">
      <c r="B86" s="58"/>
      <c r="C86" s="58"/>
      <c r="D86" s="58"/>
      <c r="E86" s="142"/>
      <c r="F86" s="23"/>
      <c r="G86" s="58"/>
    </row>
    <row r="87" spans="1:7" ht="13.5" hidden="1" customHeight="1" thickTop="1">
      <c r="B87" s="58"/>
      <c r="C87" s="58"/>
      <c r="D87" s="58"/>
      <c r="E87" s="142"/>
      <c r="F87" s="168"/>
      <c r="G87" s="58"/>
    </row>
    <row r="88" spans="1:7" ht="15.75" hidden="1" customHeight="1">
      <c r="A88" s="65"/>
      <c r="B88" s="66"/>
      <c r="C88" s="58"/>
      <c r="D88" s="58"/>
      <c r="E88" s="142"/>
      <c r="F88" s="168"/>
      <c r="G88" s="58"/>
    </row>
    <row r="89" spans="1:7" ht="13.5" customHeight="1">
      <c r="A89" s="71">
        <v>4</v>
      </c>
      <c r="B89" s="66" t="s">
        <v>55</v>
      </c>
      <c r="C89" s="58"/>
      <c r="D89" s="58"/>
      <c r="E89" s="142"/>
      <c r="F89" s="168"/>
      <c r="G89" s="58"/>
    </row>
    <row r="90" spans="1:7" ht="13.5" customHeight="1">
      <c r="A90" s="71"/>
      <c r="B90" s="66"/>
      <c r="C90" s="58"/>
      <c r="D90" s="58"/>
      <c r="E90" s="142"/>
      <c r="F90" s="168"/>
      <c r="G90" s="58"/>
    </row>
    <row r="91" spans="1:7" ht="16.5" customHeight="1">
      <c r="A91" s="71"/>
      <c r="B91" s="154" t="s">
        <v>94</v>
      </c>
      <c r="C91" s="58"/>
      <c r="D91" s="58"/>
      <c r="E91" s="23">
        <v>1200000</v>
      </c>
      <c r="F91" s="168"/>
      <c r="G91" s="58"/>
    </row>
    <row r="92" spans="1:7" ht="15.75">
      <c r="A92" s="71"/>
      <c r="B92" s="154" t="s">
        <v>93</v>
      </c>
      <c r="C92" s="58"/>
      <c r="D92" s="58"/>
      <c r="E92" s="23">
        <v>300000</v>
      </c>
      <c r="F92" s="168"/>
      <c r="G92" s="58"/>
    </row>
    <row r="93" spans="1:7" ht="15.75">
      <c r="A93" s="71"/>
      <c r="B93" s="154" t="s">
        <v>95</v>
      </c>
      <c r="C93" s="58"/>
      <c r="D93" s="58"/>
      <c r="E93" s="23">
        <v>100000</v>
      </c>
      <c r="F93" s="168"/>
      <c r="G93" s="58"/>
    </row>
    <row r="94" spans="1:7" ht="15.75">
      <c r="A94" s="71"/>
      <c r="B94" s="154" t="s">
        <v>96</v>
      </c>
      <c r="C94" s="58"/>
      <c r="D94" s="58"/>
      <c r="E94" s="23">
        <v>110000</v>
      </c>
      <c r="F94" s="168"/>
      <c r="G94" s="58"/>
    </row>
    <row r="95" spans="1:7" ht="15.75">
      <c r="A95" s="71"/>
      <c r="B95" s="154" t="s">
        <v>97</v>
      </c>
      <c r="C95" s="58"/>
      <c r="D95" s="58"/>
      <c r="E95" s="23">
        <v>16901</v>
      </c>
      <c r="F95" s="168"/>
      <c r="G95" s="58"/>
    </row>
    <row r="96" spans="1:7" ht="15.75">
      <c r="A96" s="71"/>
      <c r="B96" s="154" t="s">
        <v>82</v>
      </c>
      <c r="C96" s="58"/>
      <c r="D96" s="58"/>
      <c r="E96" s="23">
        <v>28539</v>
      </c>
      <c r="F96" s="168"/>
      <c r="G96" s="58"/>
    </row>
    <row r="97" spans="1:7" ht="13.5" customHeight="1">
      <c r="B97" s="144"/>
      <c r="C97" s="58"/>
      <c r="D97" s="58"/>
      <c r="E97" s="142"/>
      <c r="F97" s="168"/>
      <c r="G97" s="58"/>
    </row>
    <row r="98" spans="1:7" ht="16.5" thickBot="1">
      <c r="B98" s="48"/>
      <c r="C98" s="58"/>
      <c r="D98" s="58"/>
      <c r="E98" s="151">
        <f>SUM(E91:E97)</f>
        <v>1755440</v>
      </c>
      <c r="F98" s="168"/>
      <c r="G98" s="58"/>
    </row>
    <row r="99" spans="1:7" ht="16.5" thickTop="1">
      <c r="B99" s="31"/>
      <c r="C99" s="58"/>
      <c r="D99" s="58"/>
      <c r="E99" s="142"/>
      <c r="F99" s="23"/>
      <c r="G99" s="58"/>
    </row>
    <row r="100" spans="1:7" ht="15.75">
      <c r="A100" s="130">
        <v>5</v>
      </c>
      <c r="B100" s="145" t="s">
        <v>83</v>
      </c>
      <c r="C100" s="58"/>
      <c r="D100" s="58"/>
      <c r="E100" s="142"/>
      <c r="F100" s="23"/>
      <c r="G100" s="58"/>
    </row>
    <row r="101" spans="1:7" ht="15.75">
      <c r="A101" s="130"/>
      <c r="B101" s="146"/>
      <c r="C101" s="58"/>
      <c r="D101" s="58"/>
      <c r="E101" s="142"/>
      <c r="F101" s="23"/>
      <c r="G101" s="58"/>
    </row>
    <row r="102" spans="1:7" ht="15.75">
      <c r="A102" s="130"/>
      <c r="B102" s="147" t="s">
        <v>84</v>
      </c>
      <c r="C102" s="58"/>
      <c r="D102" s="58"/>
      <c r="E102" s="142"/>
      <c r="F102" s="23"/>
      <c r="G102" s="58"/>
    </row>
    <row r="103" spans="1:7" ht="15.75">
      <c r="A103" s="130"/>
      <c r="B103" s="148"/>
      <c r="C103" s="58"/>
      <c r="D103" s="58"/>
      <c r="E103" s="142"/>
      <c r="F103" s="23"/>
      <c r="G103" s="58"/>
    </row>
    <row r="104" spans="1:7" ht="15.75">
      <c r="A104" s="130">
        <f>A100+1</f>
        <v>6</v>
      </c>
      <c r="B104" s="149" t="s">
        <v>85</v>
      </c>
      <c r="C104" s="58"/>
      <c r="D104" s="58"/>
      <c r="E104" s="142"/>
      <c r="F104" s="23"/>
      <c r="G104" s="58"/>
    </row>
    <row r="105" spans="1:7" ht="15.75">
      <c r="A105" s="130"/>
      <c r="B105" s="149"/>
      <c r="C105" s="58"/>
      <c r="D105" s="58"/>
      <c r="E105" s="142"/>
      <c r="F105" s="23"/>
      <c r="G105" s="58"/>
    </row>
    <row r="106" spans="1:7" ht="15.75">
      <c r="A106" s="130"/>
      <c r="B106" s="147" t="s">
        <v>86</v>
      </c>
      <c r="C106" s="58"/>
      <c r="D106" s="58"/>
      <c r="E106" s="142"/>
      <c r="F106" s="23"/>
      <c r="G106" s="58"/>
    </row>
    <row r="107" spans="1:7" ht="15.75">
      <c r="A107" s="128"/>
      <c r="B107" s="31"/>
      <c r="C107" s="58"/>
      <c r="D107" s="58"/>
      <c r="E107" s="142"/>
      <c r="F107" s="23"/>
      <c r="G107" s="58"/>
    </row>
    <row r="108" spans="1:7" ht="15.75">
      <c r="A108" s="128"/>
      <c r="B108" s="48"/>
      <c r="C108" s="58"/>
      <c r="D108" s="58"/>
      <c r="E108" s="142"/>
      <c r="F108" s="23"/>
      <c r="G108" s="58"/>
    </row>
    <row r="109" spans="1:7" ht="15.75">
      <c r="A109" s="128"/>
      <c r="B109" s="58"/>
      <c r="C109" s="58"/>
      <c r="D109" s="58" t="s">
        <v>72</v>
      </c>
      <c r="E109" s="142"/>
      <c r="F109" s="23"/>
      <c r="G109" s="58"/>
    </row>
    <row r="110" spans="1:7">
      <c r="A110" s="128"/>
      <c r="B110" s="58"/>
      <c r="C110" s="58"/>
      <c r="D110" s="58"/>
      <c r="E110" s="142"/>
      <c r="F110" s="168"/>
      <c r="G110" s="58"/>
    </row>
    <row r="111" spans="1:7" ht="15.75">
      <c r="A111" s="128"/>
      <c r="B111" s="58"/>
      <c r="C111" s="58"/>
      <c r="D111" s="58"/>
      <c r="E111" s="142"/>
      <c r="F111" s="23"/>
      <c r="G111" s="58"/>
    </row>
    <row r="112" spans="1:7">
      <c r="A112" s="177" t="s">
        <v>20</v>
      </c>
      <c r="B112" s="177"/>
      <c r="C112" s="7" t="s">
        <v>21</v>
      </c>
      <c r="D112" s="7"/>
      <c r="E112" s="118"/>
      <c r="F112" s="168"/>
      <c r="G112" s="58"/>
    </row>
    <row r="113" spans="1:5" ht="13.5">
      <c r="A113" s="174" t="s">
        <v>22</v>
      </c>
      <c r="B113" s="174"/>
      <c r="C113" s="174" t="s">
        <v>23</v>
      </c>
      <c r="D113" s="174"/>
      <c r="E113" s="174"/>
    </row>
    <row r="114" spans="1:5" ht="13.5">
      <c r="A114" s="174"/>
      <c r="B114" s="174"/>
      <c r="C114" s="174"/>
      <c r="D114" s="174"/>
      <c r="E114" s="174"/>
    </row>
    <row r="115" spans="1:5" ht="13.5">
      <c r="A115" s="174"/>
      <c r="B115" s="174"/>
      <c r="C115" s="174"/>
      <c r="D115" s="174"/>
      <c r="E115" s="174"/>
    </row>
    <row r="116" spans="1:5" ht="13.5">
      <c r="A116" s="152"/>
      <c r="B116" s="152"/>
      <c r="C116" s="152"/>
      <c r="D116" s="152"/>
      <c r="E116" s="152"/>
    </row>
  </sheetData>
  <mergeCells count="10">
    <mergeCell ref="C115:E115"/>
    <mergeCell ref="A113:B113"/>
    <mergeCell ref="A115:B115"/>
    <mergeCell ref="C51:E51"/>
    <mergeCell ref="B7:E12"/>
    <mergeCell ref="B15:E21"/>
    <mergeCell ref="A114:B114"/>
    <mergeCell ref="C114:E114"/>
    <mergeCell ref="A112:B112"/>
    <mergeCell ref="C113:E113"/>
  </mergeCells>
  <printOptions horizontalCentered="1"/>
  <pageMargins left="0.75" right="0.65" top="1" bottom="0.62" header="0.5" footer="0.34"/>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19" workbookViewId="0">
      <selection activeCell="D25" sqref="D25"/>
    </sheetView>
  </sheetViews>
  <sheetFormatPr defaultColWidth="9.140625" defaultRowHeight="18" customHeight="1"/>
  <cols>
    <col min="1" max="1" width="3.5703125" style="91" customWidth="1"/>
    <col min="2" max="2" width="29.85546875" style="91" customWidth="1"/>
    <col min="3" max="6" width="24.42578125" style="91" customWidth="1"/>
    <col min="7" max="7" width="10" style="91" bestFit="1" customWidth="1"/>
    <col min="8" max="16384" width="9.140625" style="91"/>
  </cols>
  <sheetData>
    <row r="1" spans="1:7" ht="18" customHeight="1">
      <c r="A1" s="178" t="str">
        <f>Notes!A1</f>
        <v>ARIF LATIF SECURITIES (PVT.) LIMITED</v>
      </c>
      <c r="B1" s="178"/>
      <c r="C1" s="178"/>
      <c r="D1" s="178"/>
      <c r="E1" s="178"/>
      <c r="F1" s="178"/>
    </row>
    <row r="2" spans="1:7" ht="18" customHeight="1">
      <c r="A2" s="178" t="s">
        <v>61</v>
      </c>
      <c r="B2" s="178"/>
      <c r="C2" s="178"/>
      <c r="D2" s="178"/>
      <c r="E2" s="178"/>
      <c r="F2" s="178"/>
    </row>
    <row r="3" spans="1:7" ht="18" customHeight="1">
      <c r="A3" s="178" t="s">
        <v>62</v>
      </c>
      <c r="B3" s="178"/>
      <c r="C3" s="178"/>
      <c r="D3" s="178"/>
      <c r="E3" s="178"/>
      <c r="F3" s="178"/>
    </row>
    <row r="4" spans="1:7" ht="18" customHeight="1" thickBot="1">
      <c r="A4" s="92"/>
      <c r="B4" s="92"/>
      <c r="C4" s="179" t="s">
        <v>64</v>
      </c>
      <c r="D4" s="180"/>
      <c r="E4" s="179" t="s">
        <v>65</v>
      </c>
      <c r="F4" s="180"/>
    </row>
    <row r="5" spans="1:7" ht="18" customHeight="1" thickBot="1">
      <c r="A5" s="93" t="s">
        <v>63</v>
      </c>
      <c r="B5" s="94" t="s">
        <v>0</v>
      </c>
      <c r="C5" s="95" t="s">
        <v>66</v>
      </c>
      <c r="D5" s="96" t="s">
        <v>67</v>
      </c>
      <c r="E5" s="96" t="s">
        <v>68</v>
      </c>
      <c r="F5" s="97" t="s">
        <v>69</v>
      </c>
    </row>
    <row r="6" spans="1:7" ht="18" customHeight="1">
      <c r="A6" s="98">
        <v>1</v>
      </c>
      <c r="B6" s="99"/>
      <c r="C6" s="100"/>
      <c r="D6" s="100"/>
      <c r="E6" s="100"/>
      <c r="F6" s="101"/>
    </row>
    <row r="7" spans="1:7" ht="18" customHeight="1">
      <c r="A7" s="102">
        <v>2</v>
      </c>
      <c r="B7" s="103"/>
      <c r="C7" s="104"/>
      <c r="D7" s="104"/>
      <c r="E7" s="104"/>
      <c r="F7" s="105"/>
    </row>
    <row r="8" spans="1:7" ht="18" customHeight="1">
      <c r="A8" s="98">
        <v>3</v>
      </c>
      <c r="B8" s="103"/>
      <c r="C8" s="104"/>
      <c r="D8" s="104"/>
      <c r="E8" s="104"/>
      <c r="F8" s="105"/>
    </row>
    <row r="9" spans="1:7" ht="18" customHeight="1">
      <c r="A9" s="102">
        <v>4</v>
      </c>
      <c r="B9" s="103"/>
      <c r="C9" s="104"/>
      <c r="D9" s="104"/>
      <c r="E9" s="104"/>
      <c r="F9" s="105"/>
    </row>
    <row r="10" spans="1:7" ht="18" customHeight="1">
      <c r="A10" s="98">
        <v>5</v>
      </c>
      <c r="B10" s="103"/>
      <c r="C10" s="104"/>
      <c r="D10" s="104"/>
      <c r="E10" s="104"/>
      <c r="F10" s="105"/>
    </row>
    <row r="11" spans="1:7" ht="18" customHeight="1">
      <c r="A11" s="102">
        <v>6</v>
      </c>
      <c r="B11" s="103"/>
      <c r="C11" s="104"/>
      <c r="D11" s="104"/>
      <c r="E11" s="104"/>
      <c r="F11" s="105"/>
    </row>
    <row r="12" spans="1:7" ht="18" customHeight="1">
      <c r="A12" s="98">
        <v>7</v>
      </c>
      <c r="B12" s="103"/>
      <c r="C12" s="104"/>
      <c r="D12" s="104"/>
      <c r="E12" s="104"/>
      <c r="F12" s="105"/>
    </row>
    <row r="13" spans="1:7" ht="18" customHeight="1">
      <c r="A13" s="102">
        <v>8</v>
      </c>
      <c r="B13" s="103"/>
      <c r="C13" s="104"/>
      <c r="D13" s="104"/>
      <c r="E13" s="104"/>
      <c r="F13" s="105"/>
    </row>
    <row r="14" spans="1:7" ht="18" customHeight="1">
      <c r="A14" s="98">
        <v>9</v>
      </c>
      <c r="B14" s="103"/>
      <c r="C14" s="106"/>
      <c r="D14" s="104"/>
      <c r="E14" s="104"/>
      <c r="F14" s="105"/>
    </row>
    <row r="15" spans="1:7" ht="18" customHeight="1">
      <c r="A15" s="102">
        <v>10</v>
      </c>
      <c r="B15" s="103"/>
      <c r="C15" s="104"/>
      <c r="D15" s="104"/>
      <c r="E15" s="104"/>
      <c r="F15" s="105"/>
      <c r="G15" s="107"/>
    </row>
    <row r="16" spans="1:7" ht="18" customHeight="1">
      <c r="A16" s="98">
        <v>11</v>
      </c>
      <c r="B16" s="103"/>
      <c r="C16" s="104"/>
      <c r="D16" s="104"/>
      <c r="E16" s="104"/>
      <c r="F16" s="105"/>
    </row>
    <row r="17" spans="1:6" ht="18" customHeight="1">
      <c r="A17" s="102">
        <v>12</v>
      </c>
      <c r="B17" s="103"/>
      <c r="C17" s="104"/>
      <c r="D17" s="104"/>
      <c r="E17" s="104"/>
      <c r="F17" s="105"/>
    </row>
    <row r="18" spans="1:6" ht="18" customHeight="1">
      <c r="A18" s="98">
        <v>13</v>
      </c>
      <c r="B18" s="103"/>
      <c r="C18" s="104"/>
      <c r="D18" s="104"/>
      <c r="E18" s="104"/>
      <c r="F18" s="105"/>
    </row>
    <row r="19" spans="1:6" ht="18" customHeight="1">
      <c r="A19" s="102">
        <v>14</v>
      </c>
      <c r="B19" s="103"/>
      <c r="C19" s="104"/>
      <c r="D19" s="104"/>
      <c r="E19" s="104"/>
      <c r="F19" s="105"/>
    </row>
    <row r="20" spans="1:6" ht="18" customHeight="1">
      <c r="A20" s="98">
        <v>15</v>
      </c>
      <c r="B20" s="103"/>
      <c r="C20" s="104"/>
      <c r="D20" s="104"/>
      <c r="E20" s="104"/>
      <c r="F20" s="105"/>
    </row>
    <row r="21" spans="1:6" ht="18" customHeight="1">
      <c r="A21" s="102">
        <v>16</v>
      </c>
      <c r="B21" s="103"/>
      <c r="C21" s="104"/>
      <c r="D21" s="104"/>
      <c r="E21" s="104"/>
      <c r="F21" s="105"/>
    </row>
    <row r="22" spans="1:6" ht="18" customHeight="1">
      <c r="A22" s="98">
        <v>17</v>
      </c>
      <c r="B22" s="103"/>
      <c r="C22" s="104"/>
      <c r="D22" s="104"/>
      <c r="E22" s="104"/>
      <c r="F22" s="105"/>
    </row>
    <row r="23" spans="1:6" ht="18" customHeight="1">
      <c r="A23" s="102">
        <v>18</v>
      </c>
      <c r="B23" s="103"/>
      <c r="C23" s="104"/>
      <c r="D23" s="104"/>
      <c r="E23" s="104"/>
      <c r="F23" s="105"/>
    </row>
    <row r="24" spans="1:6" ht="18" customHeight="1">
      <c r="A24" s="98">
        <v>19</v>
      </c>
      <c r="B24" s="103"/>
      <c r="C24" s="104"/>
      <c r="D24" s="104"/>
      <c r="E24" s="104"/>
      <c r="F24" s="105"/>
    </row>
    <row r="25" spans="1:6" ht="18" customHeight="1">
      <c r="A25" s="102">
        <v>20</v>
      </c>
      <c r="B25" s="103"/>
      <c r="C25" s="104"/>
      <c r="D25" s="104"/>
      <c r="E25" s="104"/>
      <c r="F25" s="105"/>
    </row>
    <row r="26" spans="1:6" ht="18" customHeight="1">
      <c r="A26" s="98">
        <v>21</v>
      </c>
      <c r="B26" s="103"/>
      <c r="C26" s="104"/>
      <c r="D26" s="104"/>
      <c r="E26" s="104"/>
      <c r="F26" s="105"/>
    </row>
    <row r="27" spans="1:6" ht="18" customHeight="1">
      <c r="A27" s="102">
        <v>22</v>
      </c>
      <c r="B27" s="103"/>
      <c r="C27" s="104"/>
      <c r="D27" s="104"/>
      <c r="E27" s="104"/>
      <c r="F27" s="105"/>
    </row>
    <row r="28" spans="1:6" ht="18" customHeight="1">
      <c r="A28" s="98">
        <v>23</v>
      </c>
      <c r="B28" s="103"/>
      <c r="C28" s="104"/>
      <c r="D28" s="104"/>
      <c r="E28" s="104"/>
      <c r="F28" s="105"/>
    </row>
    <row r="29" spans="1:6" ht="18" customHeight="1">
      <c r="A29" s="102">
        <v>24</v>
      </c>
      <c r="B29" s="103"/>
      <c r="C29" s="104"/>
      <c r="D29" s="104"/>
      <c r="E29" s="104"/>
      <c r="F29" s="105"/>
    </row>
    <row r="30" spans="1:6" ht="18" customHeight="1">
      <c r="A30" s="98">
        <v>25</v>
      </c>
      <c r="B30" s="108"/>
      <c r="C30" s="104"/>
      <c r="D30" s="104"/>
      <c r="E30" s="104"/>
      <c r="F30" s="105"/>
    </row>
    <row r="31" spans="1:6" ht="18" customHeight="1">
      <c r="A31" s="102">
        <v>26</v>
      </c>
      <c r="B31" s="103"/>
      <c r="C31" s="104"/>
      <c r="D31" s="104"/>
      <c r="E31" s="104"/>
      <c r="F31" s="105"/>
    </row>
    <row r="32" spans="1:6" ht="18" customHeight="1">
      <c r="A32" s="98">
        <v>27</v>
      </c>
      <c r="B32" s="103"/>
      <c r="C32" s="104"/>
      <c r="D32" s="104"/>
      <c r="E32" s="104"/>
      <c r="F32" s="105"/>
    </row>
    <row r="33" spans="1:6" ht="18" customHeight="1">
      <c r="A33" s="102">
        <v>28</v>
      </c>
      <c r="B33" s="103"/>
      <c r="C33" s="104"/>
      <c r="D33" s="104"/>
      <c r="E33" s="104"/>
      <c r="F33" s="105"/>
    </row>
    <row r="34" spans="1:6" ht="18" customHeight="1">
      <c r="A34" s="98">
        <v>29</v>
      </c>
      <c r="B34" s="103"/>
      <c r="C34" s="104"/>
      <c r="D34" s="104"/>
      <c r="E34" s="104"/>
      <c r="F34" s="105"/>
    </row>
    <row r="35" spans="1:6" ht="18" customHeight="1">
      <c r="A35" s="102">
        <v>30</v>
      </c>
      <c r="B35" s="103"/>
      <c r="C35" s="104"/>
      <c r="D35" s="104"/>
      <c r="E35" s="104"/>
      <c r="F35" s="105"/>
    </row>
    <row r="36" spans="1:6" ht="18" customHeight="1">
      <c r="A36" s="98">
        <v>31</v>
      </c>
      <c r="B36" s="103"/>
      <c r="C36" s="104"/>
      <c r="D36" s="104"/>
      <c r="E36" s="104"/>
      <c r="F36" s="105"/>
    </row>
    <row r="37" spans="1:6" ht="18" customHeight="1">
      <c r="A37" s="102">
        <v>32</v>
      </c>
      <c r="B37" s="103"/>
      <c r="C37" s="104"/>
      <c r="D37" s="104"/>
      <c r="E37" s="104"/>
      <c r="F37" s="105"/>
    </row>
    <row r="38" spans="1:6" ht="18" customHeight="1">
      <c r="A38" s="98">
        <v>33</v>
      </c>
      <c r="B38" s="103"/>
      <c r="C38" s="104"/>
      <c r="D38" s="104"/>
      <c r="E38" s="104"/>
      <c r="F38" s="105"/>
    </row>
    <row r="39" spans="1:6" ht="18" customHeight="1">
      <c r="A39" s="102">
        <v>34</v>
      </c>
      <c r="B39" s="103"/>
      <c r="C39" s="104"/>
      <c r="D39" s="104"/>
      <c r="E39" s="104"/>
      <c r="F39" s="105"/>
    </row>
    <row r="40" spans="1:6" ht="18" customHeight="1">
      <c r="A40" s="98">
        <v>35</v>
      </c>
      <c r="B40" s="103"/>
      <c r="C40" s="104"/>
      <c r="D40" s="104"/>
      <c r="E40" s="104"/>
      <c r="F40" s="105"/>
    </row>
    <row r="41" spans="1:6" ht="18" customHeight="1">
      <c r="A41" s="102">
        <v>36</v>
      </c>
      <c r="B41" s="103"/>
      <c r="C41" s="104"/>
      <c r="D41" s="104"/>
      <c r="E41" s="104"/>
      <c r="F41" s="105"/>
    </row>
    <row r="42" spans="1:6" ht="18" customHeight="1" thickBot="1">
      <c r="A42" s="109"/>
      <c r="B42" s="95" t="s">
        <v>60</v>
      </c>
      <c r="C42" s="110" t="e">
        <f>SUM(#REF!)</f>
        <v>#REF!</v>
      </c>
      <c r="D42" s="110" t="e">
        <f>SUM(#REF!)</f>
        <v>#REF!</v>
      </c>
      <c r="E42" s="110" t="e">
        <f>SUM(#REF!)</f>
        <v>#REF!</v>
      </c>
      <c r="F42" s="110" t="e">
        <f>SUM(#REF!)</f>
        <v>#REF!</v>
      </c>
    </row>
    <row r="43" spans="1:6" ht="12.75">
      <c r="A43" s="111"/>
      <c r="B43" s="111"/>
      <c r="C43" s="111"/>
      <c r="D43" s="111"/>
      <c r="E43" s="111"/>
      <c r="F43" s="111"/>
    </row>
    <row r="44" spans="1:6" ht="12.75">
      <c r="A44" s="111"/>
      <c r="B44" s="111"/>
      <c r="C44" s="111"/>
      <c r="D44" s="111"/>
      <c r="E44" s="111"/>
      <c r="F44" s="111"/>
    </row>
    <row r="45" spans="1:6" ht="12.75">
      <c r="F45" s="107"/>
    </row>
  </sheetData>
  <mergeCells count="5">
    <mergeCell ref="A1:F1"/>
    <mergeCell ref="A2:F2"/>
    <mergeCell ref="A3:F3"/>
    <mergeCell ref="C4:D4"/>
    <mergeCell ref="E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D25" sqref="D25"/>
    </sheetView>
  </sheetViews>
  <sheetFormatPr defaultColWidth="9.140625" defaultRowHeight="15"/>
  <cols>
    <col min="1" max="1" width="31.5703125" style="73" customWidth="1"/>
    <col min="2" max="3" width="15.7109375" style="73" customWidth="1"/>
    <col min="4" max="4" width="18.42578125" style="73" bestFit="1" customWidth="1"/>
    <col min="5" max="16384" width="9.140625" style="73"/>
  </cols>
  <sheetData>
    <row r="1" spans="1:4" ht="18.75">
      <c r="A1" s="181" t="str">
        <f>'Debtor,Creditor detail'!A1</f>
        <v>ARIF LATIF SECURITIES (PVT.) LIMITED</v>
      </c>
      <c r="B1" s="181"/>
      <c r="C1" s="181"/>
      <c r="D1" s="181"/>
    </row>
    <row r="2" spans="1:4" ht="18.75">
      <c r="A2" s="182" t="s">
        <v>76</v>
      </c>
      <c r="B2" s="182"/>
      <c r="C2" s="182"/>
      <c r="D2" s="182"/>
    </row>
    <row r="3" spans="1:4" ht="15.75" thickBot="1">
      <c r="A3" s="74"/>
      <c r="B3" s="75"/>
      <c r="C3" s="74"/>
      <c r="D3" s="74"/>
    </row>
    <row r="4" spans="1:4" ht="28.5">
      <c r="A4" s="76" t="s">
        <v>56</v>
      </c>
      <c r="B4" s="77" t="s">
        <v>57</v>
      </c>
      <c r="C4" s="78" t="s">
        <v>58</v>
      </c>
      <c r="D4" s="79" t="s">
        <v>59</v>
      </c>
    </row>
    <row r="5" spans="1:4">
      <c r="A5" s="80" t="s">
        <v>73</v>
      </c>
      <c r="B5" s="84">
        <v>100000</v>
      </c>
      <c r="C5" s="84">
        <v>21.26</v>
      </c>
      <c r="D5" s="85">
        <v>2126000</v>
      </c>
    </row>
    <row r="6" spans="1:4">
      <c r="A6" s="80" t="s">
        <v>74</v>
      </c>
      <c r="B6" s="84">
        <v>950</v>
      </c>
      <c r="C6" s="84">
        <v>293.11</v>
      </c>
      <c r="D6" s="85">
        <v>278454.5</v>
      </c>
    </row>
    <row r="7" spans="1:4">
      <c r="A7" s="80" t="s">
        <v>75</v>
      </c>
      <c r="B7" s="84">
        <v>10000</v>
      </c>
      <c r="C7" s="84">
        <v>314.86</v>
      </c>
      <c r="D7" s="85">
        <v>3148600</v>
      </c>
    </row>
    <row r="8" spans="1:4">
      <c r="A8" s="80"/>
      <c r="B8" s="84"/>
      <c r="C8" s="84"/>
      <c r="D8" s="85"/>
    </row>
    <row r="9" spans="1:4">
      <c r="A9" s="80"/>
      <c r="B9" s="84"/>
      <c r="C9" s="84"/>
      <c r="D9" s="85"/>
    </row>
    <row r="10" spans="1:4">
      <c r="A10" s="81"/>
      <c r="B10" s="84"/>
      <c r="C10" s="84"/>
      <c r="D10" s="85"/>
    </row>
    <row r="11" spans="1:4">
      <c r="A11" s="80"/>
      <c r="B11" s="84"/>
      <c r="C11" s="84"/>
      <c r="D11" s="86"/>
    </row>
    <row r="12" spans="1:4">
      <c r="A12" s="82"/>
      <c r="B12" s="87"/>
      <c r="C12" s="87"/>
      <c r="D12" s="86"/>
    </row>
    <row r="13" spans="1:4">
      <c r="A13" s="82"/>
      <c r="B13" s="87"/>
      <c r="C13" s="87"/>
      <c r="D13" s="86"/>
    </row>
    <row r="14" spans="1:4">
      <c r="A14" s="82"/>
      <c r="B14" s="87"/>
      <c r="C14" s="87"/>
      <c r="D14" s="86"/>
    </row>
    <row r="15" spans="1:4">
      <c r="A15" s="82"/>
      <c r="B15" s="88"/>
      <c r="C15" s="88"/>
      <c r="D15" s="86"/>
    </row>
    <row r="16" spans="1:4" ht="15.75" thickBot="1">
      <c r="A16" s="82"/>
      <c r="B16" s="88"/>
      <c r="C16" s="88"/>
      <c r="D16" s="86"/>
    </row>
    <row r="17" spans="1:4" ht="15.75" thickBot="1">
      <c r="A17" s="83" t="s">
        <v>60</v>
      </c>
      <c r="B17" s="89">
        <f>SUM(B5:B13)</f>
        <v>110950</v>
      </c>
      <c r="C17" s="90"/>
      <c r="D17" s="89">
        <f>SUM(D5:D16)</f>
        <v>5553054.5</v>
      </c>
    </row>
    <row r="18" spans="1:4">
      <c r="A18" s="74"/>
      <c r="B18" s="75"/>
      <c r="C18" s="75"/>
      <c r="D18" s="75"/>
    </row>
  </sheetData>
  <mergeCells count="2">
    <mergeCell ref="A1:D1"/>
    <mergeCell ref="A2:D2"/>
  </mergeCells>
  <pageMargins left="0.7" right="0.7" top="1.8"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Certificate </vt:lpstr>
      <vt:lpstr>Notes</vt:lpstr>
      <vt:lpstr>Debtor,Creditor detail</vt:lpstr>
      <vt:lpstr>investment</vt:lpstr>
      <vt:lpstr>'Certificate '!Print_Area</vt:lpstr>
      <vt:lpstr>Notes!Print_Area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QAISER ALI</dc:creator>
  <cp:lastModifiedBy>Awais Khalid</cp:lastModifiedBy>
  <cp:lastPrinted>2018-09-11T05:45:10Z</cp:lastPrinted>
  <dcterms:created xsi:type="dcterms:W3CDTF">2014-06-26T04:41:23Z</dcterms:created>
  <dcterms:modified xsi:type="dcterms:W3CDTF">2018-09-11T05:45:31Z</dcterms:modified>
</cp:coreProperties>
</file>