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C24" i="2" l="1"/>
  <c r="C64" i="2" l="1"/>
  <c r="C63" i="2"/>
  <c r="B29" i="4" l="1"/>
  <c r="B30" i="4" s="1"/>
  <c r="J25" i="4"/>
  <c r="J24" i="4"/>
  <c r="J23" i="4"/>
  <c r="B17" i="4"/>
  <c r="D16" i="4"/>
  <c r="D15" i="4"/>
  <c r="D14" i="4"/>
  <c r="D12" i="4"/>
  <c r="D11" i="4"/>
  <c r="D10" i="4"/>
  <c r="D9" i="4"/>
  <c r="D8" i="4"/>
  <c r="D7" i="4"/>
  <c r="D6" i="4"/>
  <c r="D5" i="4"/>
  <c r="J27" i="4" l="1"/>
  <c r="C23" i="4" s="1"/>
  <c r="D17" i="4"/>
  <c r="C22" i="4" s="1"/>
  <c r="C24" i="4" s="1"/>
  <c r="C25" i="4" l="1"/>
  <c r="C26" i="4" s="1"/>
  <c r="C20" i="2"/>
  <c r="J17" i="2" l="1"/>
  <c r="J22" i="2" s="1"/>
  <c r="D106" i="2" l="1"/>
  <c r="E99" i="2"/>
  <c r="E106" i="2" s="1"/>
  <c r="D51" i="2"/>
  <c r="E49" i="2"/>
  <c r="H45" i="2" l="1"/>
  <c r="G56" i="2" l="1"/>
  <c r="C53" i="2" s="1"/>
  <c r="H56" i="2"/>
  <c r="C54" i="2" s="1"/>
  <c r="L18" i="2"/>
  <c r="L22" i="2" l="1"/>
  <c r="C56" i="2" s="1"/>
  <c r="D32" i="2"/>
  <c r="E64" i="2"/>
  <c r="G63" i="2"/>
  <c r="E55" i="2"/>
  <c r="D41" i="2"/>
  <c r="D35" i="2"/>
  <c r="E33" i="2"/>
  <c r="D25" i="2"/>
  <c r="D24" i="2"/>
  <c r="E24" i="2" s="1"/>
  <c r="H23" i="2"/>
  <c r="D20" i="2" s="1"/>
  <c r="D12" i="2"/>
  <c r="D11" i="2"/>
  <c r="H17" i="2"/>
  <c r="H19" i="2" s="1"/>
  <c r="D56" i="2" l="1"/>
  <c r="D107" i="2" s="1"/>
  <c r="H25" i="2"/>
  <c r="E20" i="2" s="1"/>
  <c r="E63" i="2"/>
  <c r="E61" i="2"/>
  <c r="E59"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<sst xmlns="http://schemas.openxmlformats.org/spreadsheetml/2006/main" count="164" uniqueCount="158">
  <si>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</si>
  <si>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</si>
  <si>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</si>
  <si>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</si>
  <si>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</si>
  <si>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</si>
  <si>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</si>
  <si>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</si>
  <si>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</si>
  <si>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</si>
  <si>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</si>
  <si>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</si>
  <si>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</si>
  <si>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</si>
  <si>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</si>
  <si>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</si>
  <si>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</si>
  <si>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</si>
  <si>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</si>
  <si>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</si>
  <si>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</si>
  <si>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</si>
  <si>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</si>
  <si>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</si>
  <si>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</si>
  <si>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</si>
  <si>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</si>
  <si>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</si>
  <si>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</si>
  <si>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</si>
  <si>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</si>
  <si>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</si>
  <si>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</si>
  <si>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</si>
  <si>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</si>
  <si>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</si>
  <si>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</si>
  <si>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</si>
  <si>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</si>
  <si>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</si>
  <si>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</si>
  <si>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</si>
  <si>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</si>
  <si>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</si>
  <si>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</si>
  <si>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</si>
  <si>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</si>
  <si>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</si>
  <si>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</si>
  <si>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</si>
  <si>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</si>
  <si>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</si>
  <si>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</si>
  <si>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</si>
  <si>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</si>
  <si>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</si>
  <si>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</si>
  <si>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</si>
  <si>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</si>
  <si>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</si>
  <si>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</si>
  <si>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</si>
  <si>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</si>
  <si>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</si>
  <si>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</si>
  <si>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</si>
  <si>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</si>
  <si>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</si>
  <si>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</si>
  <si>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</si>
  <si>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</si>
  <si>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</si>
  <si>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</si>
  <si>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</si>
  <si>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</si>
  <si>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</si>
  <si>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</si>
  <si>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</si>
  <si>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</si>
  <si>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</si>
  <si>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</si>
  <si>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</si>
  <si>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</si>
  <si>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</si>
  <si>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</si>
  <si>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</si>
  <si>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</si>
  <si>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</si>
  <si>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</si>
  <si>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</si>
  <si>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</si>
  <si>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</si>
  <si>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</si>
  <si>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</si>
  <si>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</si>
  <si>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</si>
  <si>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</si>
  <si>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</si>
  <si>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</si>
  <si>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</si>
  <si>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</si>
  <si>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</si>
  <si>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</si>
  <si>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</si>
  <si>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</si>
  <si>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</si>
  <si>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</si>
  <si>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</si>
  <si>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</si>
  <si>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</si>
  <si>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</si>
  <si>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</si>
  <si>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</si>
  <si>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</si>
  <si>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</si>
  <si>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</si>
  <si>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</si>
  <si>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</si>
  <si>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</si>
  <si>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</si>
  <si>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</si>
  <si>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</si>
  <si>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</si>
  <si>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</si>
  <si>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</si>
  <si>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</si>
  <si>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</si>
  <si>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</si>
  <si>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</si>
  <si>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</si>
  <si>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</si>
  <si>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</si>
  <si>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</si>
  <si>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</si>
  <si>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</si>
  <si>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</si>
  <si>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</si>
  <si>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</si>
  <si>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</si>
  <si>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</si>
  <si>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</si>
  <si>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</si>
  <si>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</si>
  <si>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</si>
  <si>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</si>
  <si>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</si>
  <si>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</si>
  <si>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</si>
  <si>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</si>
  <si>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</si>
  <si>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</si>
  <si>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</si>
  <si>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</si>
  <si>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</si>
  <si>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</si>
  <si>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</si>
  <si>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</si>
  <si>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SUBMISSION DATE       07-11-2024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</si>
</sst>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2" fillId="3" borderId="5" xfId="0" applyFont="1" applyFill="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4" zoomScale="130" zoomScaleNormal="130" workbookViewId="0">
      <selection activeCell="C51" sqref="C51"/>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151</v>
      </c>
    </row>
    <row r="2" spans="1:13" x14ac:dyDescent="0.2">
      <c r="A2" s="34" t="s">
        <v>110</v>
      </c>
    </row>
    <row r="3" spans="1:13" x14ac:dyDescent="0.2">
      <c r="A3" s="34" t="s">
        <v>122</v>
      </c>
      <c r="B3" s="57">
        <v>45596</v>
      </c>
    </row>
    <row r="4" spans="1:13" x14ac:dyDescent="0.2">
      <c r="A4" s="34" t="s">
        <v>0</v>
      </c>
    </row>
    <row r="5" spans="1:13" x14ac:dyDescent="0.2">
      <c r="A5" s="34" t="s">
        <v>109</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73</v>
      </c>
      <c r="B9" s="16" t="s">
        <v>1</v>
      </c>
      <c r="C9" s="17" t="s">
        <v>76</v>
      </c>
      <c r="D9" s="38" t="s">
        <v>78</v>
      </c>
      <c r="E9" s="17" t="s">
        <v>77</v>
      </c>
      <c r="G9" s="65"/>
      <c r="H9" s="65"/>
    </row>
    <row r="10" spans="1:13" x14ac:dyDescent="0.2">
      <c r="A10" s="138" t="s">
        <v>2</v>
      </c>
      <c r="B10" s="138"/>
      <c r="C10" s="138"/>
      <c r="D10" s="138"/>
      <c r="E10" s="138"/>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70</v>
      </c>
      <c r="C13" s="9"/>
      <c r="D13" s="60"/>
      <c r="E13" s="6"/>
    </row>
    <row r="14" spans="1:13" x14ac:dyDescent="0.2">
      <c r="A14" s="142">
        <v>1.4</v>
      </c>
      <c r="B14" s="4" t="s">
        <v>71</v>
      </c>
      <c r="C14" s="9"/>
      <c r="D14" s="9"/>
      <c r="E14" s="6"/>
      <c r="L14" s="2" t="s">
        <v>116</v>
      </c>
    </row>
    <row r="15" spans="1:13" x14ac:dyDescent="0.2">
      <c r="A15" s="142"/>
      <c r="B15" s="19" t="s">
        <v>5</v>
      </c>
      <c r="C15" s="9"/>
      <c r="D15" s="9"/>
      <c r="E15" s="6"/>
      <c r="H15" s="2" t="s">
        <v>111</v>
      </c>
      <c r="J15" s="2" t="s">
        <v>115</v>
      </c>
      <c r="L15" s="2" t="s">
        <v>115</v>
      </c>
    </row>
    <row r="16" spans="1:13" x14ac:dyDescent="0.2">
      <c r="A16" s="142"/>
      <c r="B16" s="20" t="s">
        <v>6</v>
      </c>
      <c r="C16" s="9">
        <v>0</v>
      </c>
      <c r="D16" s="59">
        <v>0</v>
      </c>
      <c r="E16" s="6">
        <v>0</v>
      </c>
      <c r="H16" s="3">
        <v>0</v>
      </c>
      <c r="J16" s="3">
        <v>13514300</v>
      </c>
      <c r="L16" s="3">
        <v>7230170</v>
      </c>
      <c r="M16" s="2" t="s">
        <v>121</v>
      </c>
    </row>
    <row r="17" spans="1:13" x14ac:dyDescent="0.2">
      <c r="A17" s="142"/>
      <c r="B17" s="20" t="s">
        <v>7</v>
      </c>
      <c r="C17" s="9"/>
      <c r="D17" s="59"/>
      <c r="E17" s="6"/>
      <c r="G17" s="2" t="s">
        <v>112</v>
      </c>
      <c r="H17" s="3">
        <f>H16*5/100</f>
        <v>0</v>
      </c>
      <c r="J17" s="3">
        <f>J16*15/100</f>
        <v>2027145</v>
      </c>
      <c r="L17" s="3">
        <v>7592851</v>
      </c>
      <c r="M17" s="2" t="s">
        <v>123</v>
      </c>
    </row>
    <row r="18" spans="1:13" x14ac:dyDescent="0.2">
      <c r="A18" s="142"/>
      <c r="B18" s="20" t="s">
        <v>8</v>
      </c>
      <c r="C18" s="9"/>
      <c r="D18" s="59"/>
      <c r="E18" s="6"/>
      <c r="H18" s="3"/>
      <c r="J18" s="3">
        <v>0</v>
      </c>
      <c r="L18" s="62">
        <f>SUM(L16:L17)</f>
        <v>14823021</v>
      </c>
    </row>
    <row r="19" spans="1:13" x14ac:dyDescent="0.2">
      <c r="A19" s="142"/>
      <c r="B19" s="19" t="s">
        <v>9</v>
      </c>
      <c r="C19" s="9"/>
      <c r="D19" s="9"/>
      <c r="E19" s="6"/>
      <c r="H19" s="61">
        <f>H16-H17</f>
        <v>0</v>
      </c>
      <c r="J19" s="3">
        <v>0</v>
      </c>
      <c r="L19" s="2">
        <v>-13266777</v>
      </c>
    </row>
    <row r="20" spans="1:13" x14ac:dyDescent="0.2">
      <c r="A20" s="142"/>
      <c r="B20" s="20" t="s">
        <v>10</v>
      </c>
      <c r="C20" s="9">
        <f>H22</f>
        <v>59414433</v>
      </c>
      <c r="D20" s="59">
        <f>H23</f>
        <v>5941443.2999999998</v>
      </c>
      <c r="E20" s="6">
        <f>H25</f>
        <v>53472989.700000003</v>
      </c>
      <c r="J20" s="2">
        <v>0</v>
      </c>
      <c r="L20" s="56">
        <v>1556244</v>
      </c>
    </row>
    <row r="21" spans="1:13" x14ac:dyDescent="0.2">
      <c r="A21" s="142"/>
      <c r="B21" s="20" t="s">
        <v>11</v>
      </c>
      <c r="C21" s="9"/>
      <c r="D21" s="59"/>
      <c r="E21" s="6"/>
      <c r="H21" s="2" t="s">
        <v>113</v>
      </c>
      <c r="J21" s="2">
        <v>0</v>
      </c>
    </row>
    <row r="22" spans="1:13" x14ac:dyDescent="0.2">
      <c r="A22" s="142"/>
      <c r="B22" s="20" t="s">
        <v>12</v>
      </c>
      <c r="C22" s="5"/>
      <c r="D22" s="59"/>
      <c r="E22" s="6"/>
      <c r="H22" s="3">
        <v>59414433</v>
      </c>
      <c r="J22" s="62">
        <f>J16-J17</f>
        <v>11487155</v>
      </c>
      <c r="L22" s="56">
        <f>L20+L21</f>
        <v>1556244</v>
      </c>
    </row>
    <row r="23" spans="1:13" x14ac:dyDescent="0.2">
      <c r="A23" s="123">
        <v>1.5</v>
      </c>
      <c r="B23" s="4" t="s">
        <v>72</v>
      </c>
      <c r="C23" s="6"/>
      <c r="D23" s="25"/>
      <c r="E23" s="6"/>
      <c r="H23" s="3">
        <f>H22*10/100</f>
        <v>5941443.2999999998</v>
      </c>
      <c r="J23" s="3"/>
    </row>
    <row r="24" spans="1:13" ht="24" x14ac:dyDescent="0.2">
      <c r="A24" s="124"/>
      <c r="B24" s="21" t="s">
        <v>13</v>
      </c>
      <c r="C24" s="6">
        <f>J16</f>
        <v>13514300</v>
      </c>
      <c r="D24" s="59">
        <f>C24*15/100</f>
        <v>2027145</v>
      </c>
      <c r="E24" s="6">
        <f>C24-D24</f>
        <v>11487155</v>
      </c>
      <c r="H24" s="3"/>
    </row>
    <row r="25" spans="1:13" x14ac:dyDescent="0.2">
      <c r="A25" s="124"/>
      <c r="B25" s="20" t="s">
        <v>14</v>
      </c>
      <c r="C25" s="6"/>
      <c r="D25" s="59">
        <f>C25</f>
        <v>0</v>
      </c>
      <c r="E25" s="6">
        <v>0</v>
      </c>
      <c r="H25" s="61">
        <f>H22-H23</f>
        <v>53472989.700000003</v>
      </c>
    </row>
    <row r="26" spans="1:13" ht="36" x14ac:dyDescent="0.2">
      <c r="A26" s="124"/>
      <c r="B26" s="36" t="s">
        <v>99</v>
      </c>
      <c r="C26" s="6"/>
      <c r="D26" s="39"/>
      <c r="E26" s="6"/>
    </row>
    <row r="27" spans="1:13" ht="108" x14ac:dyDescent="0.2">
      <c r="A27" s="125"/>
      <c r="B27" s="53" t="s">
        <v>105</v>
      </c>
      <c r="C27" s="6">
        <v>14823021</v>
      </c>
      <c r="D27" s="39">
        <v>13266777</v>
      </c>
      <c r="E27" s="6">
        <v>1556244</v>
      </c>
      <c r="H27" s="2" t="s">
        <v>154</v>
      </c>
      <c r="I27" s="3">
        <v>12025371</v>
      </c>
    </row>
    <row r="28" spans="1:13" x14ac:dyDescent="0.2">
      <c r="A28" s="8">
        <v>1.6</v>
      </c>
      <c r="B28" s="7" t="s">
        <v>15</v>
      </c>
      <c r="C28" s="6"/>
      <c r="D28" s="41"/>
      <c r="E28" s="6"/>
    </row>
    <row r="29" spans="1:13" x14ac:dyDescent="0.2">
      <c r="A29" s="123">
        <v>1.7</v>
      </c>
      <c r="B29" s="4" t="s">
        <v>16</v>
      </c>
      <c r="C29" s="6"/>
      <c r="D29" s="42"/>
      <c r="E29" s="6"/>
    </row>
    <row r="30" spans="1:13" ht="24" x14ac:dyDescent="0.2">
      <c r="A30" s="124"/>
      <c r="B30" s="21" t="s">
        <v>86</v>
      </c>
      <c r="C30" s="6"/>
      <c r="D30" s="44"/>
      <c r="E30" s="6"/>
    </row>
    <row r="31" spans="1:13" x14ac:dyDescent="0.2">
      <c r="A31" s="125"/>
      <c r="B31" s="20" t="s">
        <v>17</v>
      </c>
      <c r="C31" s="6"/>
      <c r="D31" s="39"/>
      <c r="E31" s="6"/>
    </row>
    <row r="32" spans="1:13" ht="24" x14ac:dyDescent="0.2">
      <c r="A32" s="8">
        <v>1.8</v>
      </c>
      <c r="B32" s="11" t="s">
        <v>87</v>
      </c>
      <c r="C32" s="9">
        <v>1500000</v>
      </c>
      <c r="D32" s="59">
        <f>C32</f>
        <v>1500000</v>
      </c>
      <c r="E32" s="6"/>
      <c r="F32" s="10"/>
      <c r="G32" s="10"/>
      <c r="H32" s="10"/>
    </row>
    <row r="33" spans="1:8" x14ac:dyDescent="0.2">
      <c r="A33" s="8">
        <v>1.9</v>
      </c>
      <c r="B33" s="7" t="s">
        <v>88</v>
      </c>
      <c r="C33" s="9">
        <v>8200000</v>
      </c>
      <c r="D33" s="59"/>
      <c r="E33" s="6">
        <f>C33</f>
        <v>8200000</v>
      </c>
    </row>
    <row r="34" spans="1:8" x14ac:dyDescent="0.2">
      <c r="A34" s="22">
        <v>1.1000000000000001</v>
      </c>
      <c r="B34" s="11" t="s">
        <v>89</v>
      </c>
      <c r="C34" s="9"/>
      <c r="D34" s="59"/>
      <c r="E34" s="6"/>
    </row>
    <row r="35" spans="1:8" x14ac:dyDescent="0.2">
      <c r="A35" s="8">
        <v>1.1100000000000001</v>
      </c>
      <c r="B35" s="7" t="s">
        <v>18</v>
      </c>
      <c r="C35" s="9">
        <v>506368</v>
      </c>
      <c r="D35" s="59">
        <f>C35</f>
        <v>506368</v>
      </c>
      <c r="E35" s="6"/>
    </row>
    <row r="36" spans="1:8" ht="24" x14ac:dyDescent="0.2">
      <c r="A36" s="123">
        <v>1.1200000000000001</v>
      </c>
      <c r="B36" s="11" t="s">
        <v>79</v>
      </c>
      <c r="C36" s="6"/>
      <c r="D36" s="59"/>
      <c r="E36" s="6"/>
    </row>
    <row r="37" spans="1:8" ht="24" x14ac:dyDescent="0.2">
      <c r="A37" s="125"/>
      <c r="B37" s="21" t="s">
        <v>19</v>
      </c>
      <c r="C37" s="6"/>
      <c r="D37" s="59"/>
      <c r="E37" s="6"/>
    </row>
    <row r="38" spans="1:8" x14ac:dyDescent="0.2">
      <c r="A38" s="8">
        <v>1.1299999999999999</v>
      </c>
      <c r="B38" s="11" t="s">
        <v>90</v>
      </c>
      <c r="C38" s="9"/>
      <c r="D38" s="59"/>
      <c r="E38" s="6"/>
    </row>
    <row r="39" spans="1:8" ht="36" x14ac:dyDescent="0.2">
      <c r="A39" s="29">
        <v>1.1399999999999999</v>
      </c>
      <c r="B39" s="11" t="s">
        <v>91</v>
      </c>
      <c r="C39" s="9"/>
      <c r="D39" s="9"/>
      <c r="E39" s="6"/>
    </row>
    <row r="40" spans="1:8" ht="48" x14ac:dyDescent="0.2">
      <c r="A40" s="123">
        <v>1.1499999999999999</v>
      </c>
      <c r="B40" s="54" t="s">
        <v>107</v>
      </c>
      <c r="C40" s="9"/>
      <c r="D40" s="9"/>
      <c r="E40" s="6"/>
    </row>
    <row r="41" spans="1:8" x14ac:dyDescent="0.2">
      <c r="A41" s="125"/>
      <c r="B41" s="11" t="s">
        <v>106</v>
      </c>
      <c r="C41" s="9">
        <v>4255057</v>
      </c>
      <c r="D41" s="59">
        <f>C41</f>
        <v>4255057</v>
      </c>
      <c r="E41" s="6"/>
    </row>
    <row r="42" spans="1:8" x14ac:dyDescent="0.2">
      <c r="A42" s="123">
        <v>1.1599999999999999</v>
      </c>
      <c r="B42" s="28" t="s">
        <v>20</v>
      </c>
      <c r="C42" s="9"/>
      <c r="E42" s="18"/>
    </row>
    <row r="43" spans="1:8" ht="24" x14ac:dyDescent="0.2">
      <c r="A43" s="124"/>
      <c r="B43" s="21" t="s">
        <v>21</v>
      </c>
      <c r="C43" s="9">
        <v>0</v>
      </c>
      <c r="D43" s="43">
        <v>0</v>
      </c>
      <c r="E43" s="18">
        <v>0</v>
      </c>
      <c r="G43" s="10" t="s">
        <v>119</v>
      </c>
      <c r="H43" s="10">
        <v>0</v>
      </c>
    </row>
    <row r="44" spans="1:8" ht="24" x14ac:dyDescent="0.2">
      <c r="A44" s="125"/>
      <c r="B44" s="21" t="s">
        <v>98</v>
      </c>
      <c r="C44" s="9">
        <v>0</v>
      </c>
      <c r="D44" s="43"/>
      <c r="E44" s="18">
        <v>0</v>
      </c>
      <c r="G44" s="10" t="s">
        <v>120</v>
      </c>
      <c r="H44" s="10"/>
    </row>
    <row r="45" spans="1:8" x14ac:dyDescent="0.2">
      <c r="A45" s="123">
        <v>1.17</v>
      </c>
      <c r="B45" s="24" t="s">
        <v>22</v>
      </c>
      <c r="C45" s="5"/>
      <c r="D45" s="44"/>
      <c r="E45" s="18"/>
      <c r="H45" s="64">
        <f>SUM(H43:H44)</f>
        <v>0</v>
      </c>
    </row>
    <row r="46" spans="1:8" ht="60" x14ac:dyDescent="0.2">
      <c r="A46" s="124"/>
      <c r="B46" s="21" t="s">
        <v>92</v>
      </c>
      <c r="C46" s="5"/>
      <c r="D46" s="44"/>
      <c r="E46" s="18"/>
    </row>
    <row r="47" spans="1:8" ht="36" x14ac:dyDescent="0.2">
      <c r="A47" s="124"/>
      <c r="B47" s="21" t="s">
        <v>93</v>
      </c>
      <c r="C47" s="5"/>
      <c r="D47" s="43"/>
      <c r="E47" s="18"/>
    </row>
    <row r="48" spans="1:8" ht="36" x14ac:dyDescent="0.2">
      <c r="A48" s="124"/>
      <c r="B48" s="21" t="s">
        <v>94</v>
      </c>
      <c r="C48" s="5"/>
      <c r="D48" s="44"/>
      <c r="E48" s="18"/>
    </row>
    <row r="49" spans="1:9" ht="36" x14ac:dyDescent="0.2">
      <c r="A49" s="124"/>
      <c r="B49" s="21" t="s">
        <v>95</v>
      </c>
      <c r="C49" s="5">
        <v>805758</v>
      </c>
      <c r="D49" s="43">
        <v>0</v>
      </c>
      <c r="E49" s="18">
        <f>C49</f>
        <v>805758</v>
      </c>
    </row>
    <row r="50" spans="1:9" ht="72" x14ac:dyDescent="0.2">
      <c r="A50" s="124"/>
      <c r="B50" s="21" t="s">
        <v>96</v>
      </c>
      <c r="C50" s="5">
        <v>58248</v>
      </c>
      <c r="D50" s="9">
        <v>57920</v>
      </c>
      <c r="E50" s="18">
        <v>57920</v>
      </c>
    </row>
    <row r="51" spans="1:9" x14ac:dyDescent="0.2">
      <c r="A51" s="125"/>
      <c r="B51" s="35" t="s">
        <v>23</v>
      </c>
      <c r="C51" s="5">
        <v>1150073</v>
      </c>
      <c r="D51" s="59">
        <f>C51</f>
        <v>1150073</v>
      </c>
      <c r="E51" s="6">
        <v>0</v>
      </c>
      <c r="G51" s="2" t="s">
        <v>118</v>
      </c>
      <c r="H51" s="2" t="s">
        <v>117</v>
      </c>
    </row>
    <row r="52" spans="1:9" x14ac:dyDescent="0.2">
      <c r="A52" s="123">
        <v>1.18</v>
      </c>
      <c r="B52" s="24" t="s">
        <v>24</v>
      </c>
      <c r="C52" s="9"/>
      <c r="D52" s="45"/>
      <c r="E52" s="18"/>
      <c r="G52" s="3">
        <v>700708</v>
      </c>
      <c r="H52" s="3">
        <v>51784691</v>
      </c>
    </row>
    <row r="53" spans="1:9" x14ac:dyDescent="0.2">
      <c r="A53" s="124"/>
      <c r="B53" s="9" t="s">
        <v>25</v>
      </c>
      <c r="C53" s="9">
        <f>G56</f>
        <v>20100742</v>
      </c>
      <c r="D53" s="43"/>
      <c r="E53" s="18">
        <f>C53</f>
        <v>20100742</v>
      </c>
      <c r="G53" s="3">
        <v>19400034</v>
      </c>
      <c r="H53" s="3">
        <v>595340</v>
      </c>
    </row>
    <row r="54" spans="1:9" x14ac:dyDescent="0.2">
      <c r="A54" s="124"/>
      <c r="B54" s="9" t="s">
        <v>26</v>
      </c>
      <c r="C54" s="9">
        <f>H56</f>
        <v>52380031</v>
      </c>
      <c r="D54" s="43"/>
      <c r="E54" s="18">
        <f>C54</f>
        <v>52380031</v>
      </c>
      <c r="G54" s="3">
        <v>0</v>
      </c>
      <c r="H54" s="3"/>
    </row>
    <row r="55" spans="1:9" x14ac:dyDescent="0.2">
      <c r="A55" s="125"/>
      <c r="B55" s="9" t="s">
        <v>27</v>
      </c>
      <c r="C55" s="9">
        <v>70212</v>
      </c>
      <c r="D55" s="43"/>
      <c r="E55" s="18">
        <f>C55</f>
        <v>70212</v>
      </c>
      <c r="G55" s="3"/>
      <c r="H55" s="3"/>
      <c r="I55" s="56"/>
    </row>
    <row r="56" spans="1:9" x14ac:dyDescent="0.2">
      <c r="A56" s="8">
        <v>1.19</v>
      </c>
      <c r="B56" s="4" t="s">
        <v>28</v>
      </c>
      <c r="C56" s="23">
        <f>SUM(C11:C55)</f>
        <v>182999913</v>
      </c>
      <c r="D56" s="55">
        <f>SUM(D11:D55)</f>
        <v>34926453.299999997</v>
      </c>
      <c r="E56" s="23">
        <f>SUM(E11:E55)</f>
        <v>148131051.69999999</v>
      </c>
      <c r="G56" s="62">
        <f>SUM(G52:G55)</f>
        <v>20100742</v>
      </c>
      <c r="H56" s="62">
        <f>SUM(H52:H55)</f>
        <v>52380031</v>
      </c>
    </row>
    <row r="57" spans="1:9" x14ac:dyDescent="0.2">
      <c r="A57" s="138" t="s">
        <v>29</v>
      </c>
      <c r="B57" s="138"/>
      <c r="C57" s="138"/>
      <c r="D57" s="138"/>
      <c r="E57" s="138"/>
    </row>
    <row r="58" spans="1:9" x14ac:dyDescent="0.2">
      <c r="A58" s="123">
        <v>2.1</v>
      </c>
      <c r="B58" s="24" t="s">
        <v>30</v>
      </c>
      <c r="C58" s="9"/>
      <c r="D58" s="46"/>
      <c r="E58" s="6"/>
    </row>
    <row r="59" spans="1:9" x14ac:dyDescent="0.2">
      <c r="A59" s="124"/>
      <c r="B59" s="25" t="s">
        <v>31</v>
      </c>
      <c r="C59" s="9">
        <v>20045359</v>
      </c>
      <c r="D59" s="43"/>
      <c r="E59" s="18">
        <f>C59</f>
        <v>20045359</v>
      </c>
      <c r="G59" s="2" t="s">
        <v>114</v>
      </c>
    </row>
    <row r="60" spans="1:9" x14ac:dyDescent="0.2">
      <c r="A60" s="124"/>
      <c r="B60" s="25" t="s">
        <v>32</v>
      </c>
      <c r="C60" s="9"/>
      <c r="D60" s="43"/>
      <c r="E60" s="18"/>
      <c r="G60" s="3">
        <v>47677304</v>
      </c>
      <c r="H60" s="2">
        <v>20045359</v>
      </c>
    </row>
    <row r="61" spans="1:9" x14ac:dyDescent="0.2">
      <c r="A61" s="125"/>
      <c r="B61" s="25" t="s">
        <v>33</v>
      </c>
      <c r="C61" s="25">
        <v>27631945</v>
      </c>
      <c r="D61" s="43"/>
      <c r="E61" s="18">
        <f>C61</f>
        <v>27631945</v>
      </c>
      <c r="G61" s="3">
        <v>0</v>
      </c>
      <c r="H61" s="2">
        <v>27631945</v>
      </c>
    </row>
    <row r="62" spans="1:9" x14ac:dyDescent="0.2">
      <c r="A62" s="123">
        <v>2.2000000000000002</v>
      </c>
      <c r="B62" s="24" t="s">
        <v>34</v>
      </c>
      <c r="C62" s="9"/>
      <c r="D62" s="47"/>
      <c r="E62" s="6"/>
      <c r="G62" s="56">
        <v>0</v>
      </c>
      <c r="H62" s="2">
        <v>0</v>
      </c>
    </row>
    <row r="63" spans="1:9" x14ac:dyDescent="0.2">
      <c r="A63" s="124"/>
      <c r="B63" s="25" t="s">
        <v>35</v>
      </c>
      <c r="C63" s="9">
        <f>H65</f>
        <v>67054</v>
      </c>
      <c r="D63" s="43"/>
      <c r="E63" s="18">
        <f>C63</f>
        <v>67054</v>
      </c>
      <c r="G63" s="61">
        <f>SUM(G60:G62)</f>
        <v>47677304</v>
      </c>
    </row>
    <row r="64" spans="1:9" x14ac:dyDescent="0.2">
      <c r="A64" s="124"/>
      <c r="B64" s="25" t="s">
        <v>36</v>
      </c>
      <c r="C64" s="9">
        <f>H66</f>
        <v>7709901</v>
      </c>
      <c r="D64" s="43"/>
      <c r="E64" s="18">
        <f>C64</f>
        <v>7709901</v>
      </c>
    </row>
    <row r="65" spans="1:8" x14ac:dyDescent="0.2">
      <c r="A65" s="124"/>
      <c r="B65" s="25" t="s">
        <v>37</v>
      </c>
      <c r="C65" s="9"/>
      <c r="D65" s="43"/>
      <c r="E65" s="18"/>
      <c r="G65" s="2" t="s">
        <v>155</v>
      </c>
      <c r="H65" s="3">
        <v>67054</v>
      </c>
    </row>
    <row r="66" spans="1:8" x14ac:dyDescent="0.2">
      <c r="A66" s="124"/>
      <c r="B66" s="25" t="s">
        <v>38</v>
      </c>
      <c r="C66" s="9"/>
      <c r="D66" s="43"/>
      <c r="E66" s="18"/>
      <c r="G66" s="2" t="s">
        <v>156</v>
      </c>
      <c r="H66" s="3">
        <v>7709901</v>
      </c>
    </row>
    <row r="67" spans="1:8" x14ac:dyDescent="0.2">
      <c r="A67" s="124"/>
      <c r="B67" s="25" t="s">
        <v>39</v>
      </c>
      <c r="C67" s="9"/>
      <c r="D67" s="43"/>
      <c r="E67" s="18"/>
    </row>
    <row r="68" spans="1:8" x14ac:dyDescent="0.2">
      <c r="A68" s="124"/>
      <c r="B68" s="25" t="s">
        <v>40</v>
      </c>
      <c r="C68" s="9"/>
      <c r="D68" s="43"/>
      <c r="E68" s="18"/>
    </row>
    <row r="69" spans="1:8" x14ac:dyDescent="0.2">
      <c r="A69" s="124"/>
      <c r="B69" s="25" t="s">
        <v>41</v>
      </c>
      <c r="C69" s="9"/>
      <c r="D69" s="43"/>
      <c r="E69" s="18"/>
    </row>
    <row r="70" spans="1:8" x14ac:dyDescent="0.2">
      <c r="A70" s="124"/>
      <c r="B70" s="25" t="s">
        <v>42</v>
      </c>
      <c r="C70" s="9">
        <v>2960524</v>
      </c>
      <c r="D70" s="43"/>
      <c r="E70" s="18">
        <v>2960524</v>
      </c>
    </row>
    <row r="71" spans="1:8" ht="24" x14ac:dyDescent="0.2">
      <c r="A71" s="125"/>
      <c r="B71" s="25" t="s">
        <v>43</v>
      </c>
      <c r="C71" s="25"/>
      <c r="D71" s="43"/>
      <c r="E71" s="18"/>
    </row>
    <row r="72" spans="1:8" x14ac:dyDescent="0.2">
      <c r="A72" s="123">
        <v>2.2999999999999998</v>
      </c>
      <c r="B72" s="24" t="s">
        <v>44</v>
      </c>
      <c r="C72" s="9"/>
      <c r="D72" s="47"/>
      <c r="E72" s="6"/>
    </row>
    <row r="73" spans="1:8" x14ac:dyDescent="0.2">
      <c r="A73" s="124"/>
      <c r="B73" s="51" t="s">
        <v>45</v>
      </c>
      <c r="C73" s="25"/>
      <c r="D73" s="43"/>
      <c r="E73" s="18"/>
    </row>
    <row r="74" spans="1:8" ht="36" x14ac:dyDescent="0.2">
      <c r="A74" s="124"/>
      <c r="B74" s="51" t="s">
        <v>100</v>
      </c>
      <c r="C74" s="25"/>
      <c r="D74" s="43"/>
      <c r="E74" s="18"/>
    </row>
    <row r="75" spans="1:8" x14ac:dyDescent="0.2">
      <c r="A75" s="124"/>
      <c r="B75" s="51" t="s">
        <v>101</v>
      </c>
      <c r="C75" s="25"/>
      <c r="D75" s="43"/>
      <c r="E75" s="18"/>
    </row>
    <row r="76" spans="1:8" x14ac:dyDescent="0.2">
      <c r="A76" s="124"/>
      <c r="B76" s="51" t="s">
        <v>46</v>
      </c>
      <c r="C76" s="25"/>
      <c r="D76" s="43"/>
      <c r="E76" s="18"/>
    </row>
    <row r="77" spans="1:8" ht="120" x14ac:dyDescent="0.2">
      <c r="A77" s="124"/>
      <c r="B77" s="52" t="s">
        <v>102</v>
      </c>
      <c r="C77" s="25"/>
      <c r="D77" s="43"/>
      <c r="E77" s="18"/>
    </row>
    <row r="78" spans="1:8" ht="24" x14ac:dyDescent="0.2">
      <c r="A78" s="125"/>
      <c r="B78" s="51" t="s">
        <v>103</v>
      </c>
      <c r="C78" s="25"/>
      <c r="D78" s="43"/>
      <c r="E78" s="18"/>
    </row>
    <row r="79" spans="1:8" x14ac:dyDescent="0.2">
      <c r="A79" s="123">
        <v>2.4</v>
      </c>
      <c r="B79" s="24" t="s">
        <v>47</v>
      </c>
      <c r="C79" s="25"/>
      <c r="D79" s="48"/>
      <c r="E79" s="6"/>
    </row>
    <row r="80" spans="1:8" ht="132" x14ac:dyDescent="0.2">
      <c r="A80" s="124"/>
      <c r="B80" s="36" t="s">
        <v>104</v>
      </c>
      <c r="C80" s="25"/>
      <c r="D80" s="43"/>
      <c r="E80" s="6"/>
    </row>
    <row r="81" spans="1:5" x14ac:dyDescent="0.2">
      <c r="A81" s="125"/>
      <c r="B81" s="21" t="s">
        <v>97</v>
      </c>
      <c r="C81" s="25"/>
      <c r="D81" s="43"/>
      <c r="E81" s="6"/>
    </row>
    <row r="82" spans="1:5" x14ac:dyDescent="0.2">
      <c r="A82" s="15">
        <v>2.5</v>
      </c>
      <c r="B82" s="24" t="s">
        <v>69</v>
      </c>
      <c r="C82" s="26">
        <f>SUM(C58:C80)</f>
        <v>58414783</v>
      </c>
      <c r="D82" s="40"/>
      <c r="E82" s="26">
        <f>SUM(E58:E80)</f>
        <v>58414783</v>
      </c>
    </row>
    <row r="83" spans="1:5" x14ac:dyDescent="0.2">
      <c r="A83" s="138" t="s">
        <v>80</v>
      </c>
      <c r="B83" s="138"/>
      <c r="C83" s="138"/>
      <c r="D83" s="138"/>
      <c r="E83" s="138"/>
    </row>
    <row r="84" spans="1:5" x14ac:dyDescent="0.2">
      <c r="A84" s="121">
        <v>3.1</v>
      </c>
      <c r="B84" s="139" t="s">
        <v>81</v>
      </c>
      <c r="C84" s="140"/>
      <c r="D84" s="140"/>
      <c r="E84" s="141"/>
    </row>
    <row r="85" spans="1:5" ht="36" x14ac:dyDescent="0.2">
      <c r="A85" s="122"/>
      <c r="B85" s="21" t="s">
        <v>82</v>
      </c>
      <c r="C85" s="12"/>
      <c r="D85" s="49"/>
      <c r="E85" s="6"/>
    </row>
    <row r="86" spans="1:5" x14ac:dyDescent="0.2">
      <c r="A86" s="123">
        <v>3.2</v>
      </c>
      <c r="B86" s="126" t="s">
        <v>48</v>
      </c>
      <c r="C86" s="127"/>
      <c r="D86" s="127"/>
      <c r="E86" s="128"/>
    </row>
    <row r="87" spans="1:5" ht="60" x14ac:dyDescent="0.2">
      <c r="A87" s="124"/>
      <c r="B87" s="21" t="s">
        <v>83</v>
      </c>
      <c r="C87" s="5"/>
      <c r="D87" s="44"/>
      <c r="E87" s="18"/>
    </row>
    <row r="88" spans="1:5" x14ac:dyDescent="0.2">
      <c r="A88" s="123">
        <v>3.3</v>
      </c>
      <c r="B88" s="139" t="s">
        <v>49</v>
      </c>
      <c r="C88" s="140"/>
      <c r="D88" s="140"/>
      <c r="E88" s="141"/>
    </row>
    <row r="89" spans="1:5" ht="96" x14ac:dyDescent="0.2">
      <c r="A89" s="124"/>
      <c r="B89" s="27" t="s">
        <v>84</v>
      </c>
      <c r="C89" s="5"/>
      <c r="D89" s="44"/>
      <c r="E89" s="6"/>
    </row>
    <row r="90" spans="1:5" x14ac:dyDescent="0.2">
      <c r="A90" s="125"/>
      <c r="B90" s="27" t="s">
        <v>74</v>
      </c>
      <c r="C90" s="5"/>
      <c r="D90" s="50"/>
      <c r="E90" s="6"/>
    </row>
    <row r="91" spans="1:5" x14ac:dyDescent="0.2">
      <c r="A91" s="123">
        <v>3.4</v>
      </c>
      <c r="B91" s="139" t="s">
        <v>50</v>
      </c>
      <c r="C91" s="140"/>
      <c r="D91" s="140"/>
      <c r="E91" s="141"/>
    </row>
    <row r="92" spans="1:5" ht="24" x14ac:dyDescent="0.2">
      <c r="A92" s="125"/>
      <c r="B92" s="21" t="s">
        <v>51</v>
      </c>
      <c r="C92" s="5"/>
      <c r="D92" s="49"/>
      <c r="E92" s="6"/>
    </row>
    <row r="93" spans="1:5" x14ac:dyDescent="0.2">
      <c r="A93" s="123">
        <v>3.5</v>
      </c>
      <c r="B93" s="139" t="s">
        <v>52</v>
      </c>
      <c r="C93" s="140"/>
      <c r="D93" s="140"/>
      <c r="E93" s="141"/>
    </row>
    <row r="94" spans="1:5" ht="36" x14ac:dyDescent="0.2">
      <c r="A94" s="125"/>
      <c r="B94" s="36" t="s">
        <v>53</v>
      </c>
      <c r="C94" s="5"/>
      <c r="D94" s="50"/>
      <c r="E94" s="6"/>
    </row>
    <row r="95" spans="1:5" x14ac:dyDescent="0.2">
      <c r="A95" s="8">
        <v>3.6</v>
      </c>
      <c r="B95" s="11" t="s">
        <v>54</v>
      </c>
      <c r="C95" s="9"/>
      <c r="D95" s="49"/>
      <c r="E95" s="18"/>
    </row>
    <row r="96" spans="1:5" x14ac:dyDescent="0.2">
      <c r="A96" s="123">
        <v>3.7</v>
      </c>
      <c r="B96" s="126" t="s">
        <v>55</v>
      </c>
      <c r="C96" s="127"/>
      <c r="D96" s="127"/>
      <c r="E96" s="128"/>
    </row>
    <row r="97" spans="1:7" ht="72" x14ac:dyDescent="0.2">
      <c r="A97" s="125"/>
      <c r="B97" s="21" t="s">
        <v>85</v>
      </c>
      <c r="C97" s="5"/>
      <c r="D97" s="49"/>
      <c r="E97" s="6"/>
    </row>
    <row r="98" spans="1:7" x14ac:dyDescent="0.2">
      <c r="A98" s="123">
        <v>3.8</v>
      </c>
      <c r="B98" s="126" t="s">
        <v>56</v>
      </c>
      <c r="C98" s="127"/>
      <c r="D98" s="127"/>
      <c r="E98" s="128"/>
    </row>
    <row r="99" spans="1:7" ht="48" x14ac:dyDescent="0.2">
      <c r="A99" s="125"/>
      <c r="B99" s="21" t="s">
        <v>57</v>
      </c>
      <c r="C99" s="5">
        <v>0</v>
      </c>
      <c r="D99" s="25">
        <v>422115</v>
      </c>
      <c r="E99" s="6">
        <f>D99</f>
        <v>422115</v>
      </c>
      <c r="G99" s="56"/>
    </row>
    <row r="100" spans="1:7" x14ac:dyDescent="0.2">
      <c r="A100" s="123">
        <v>3.9</v>
      </c>
      <c r="B100" s="126" t="s">
        <v>58</v>
      </c>
      <c r="C100" s="127"/>
      <c r="D100" s="127"/>
      <c r="E100" s="128"/>
      <c r="G100" s="56"/>
    </row>
    <row r="101" spans="1:7" ht="48" x14ac:dyDescent="0.2">
      <c r="A101" s="124"/>
      <c r="B101" s="21" t="s">
        <v>59</v>
      </c>
      <c r="C101" s="5"/>
      <c r="D101" s="44"/>
      <c r="E101" s="6"/>
      <c r="G101" s="56"/>
    </row>
    <row r="102" spans="1:7" ht="24" x14ac:dyDescent="0.2">
      <c r="A102" s="125"/>
      <c r="B102" s="21" t="s">
        <v>60</v>
      </c>
      <c r="C102" s="5"/>
      <c r="D102" s="49"/>
      <c r="E102" s="6"/>
      <c r="G102" s="56"/>
    </row>
    <row r="103" spans="1:7" x14ac:dyDescent="0.2">
      <c r="A103" s="132">
        <v>3.1</v>
      </c>
      <c r="B103" s="135" t="s">
        <v>61</v>
      </c>
      <c r="C103" s="136"/>
      <c r="D103" s="136"/>
      <c r="E103" s="137"/>
    </row>
    <row r="104" spans="1:7" ht="48" x14ac:dyDescent="0.2">
      <c r="A104" s="133"/>
      <c r="B104" s="21" t="s">
        <v>62</v>
      </c>
      <c r="C104" s="13"/>
      <c r="D104" s="44"/>
      <c r="E104" s="6"/>
    </row>
    <row r="105" spans="1:7" ht="36" x14ac:dyDescent="0.2">
      <c r="A105" s="134"/>
      <c r="B105" s="21" t="s">
        <v>63</v>
      </c>
      <c r="C105" s="13"/>
      <c r="D105" s="49"/>
      <c r="E105" s="6"/>
      <c r="G105" s="37"/>
    </row>
    <row r="106" spans="1:7" x14ac:dyDescent="0.2">
      <c r="A106" s="15">
        <v>3.11</v>
      </c>
      <c r="B106" s="14" t="s">
        <v>64</v>
      </c>
      <c r="C106" s="23">
        <f>SUM(C84:C105)</f>
        <v>0</v>
      </c>
      <c r="D106" s="23">
        <f>D99</f>
        <v>422115</v>
      </c>
      <c r="E106" s="23">
        <f>E99</f>
        <v>422115</v>
      </c>
      <c r="G106" s="56"/>
    </row>
    <row r="107" spans="1:7" x14ac:dyDescent="0.2">
      <c r="A107" s="15">
        <v>3.12</v>
      </c>
      <c r="B107" s="14" t="s">
        <v>108</v>
      </c>
      <c r="C107" s="23">
        <f>C56-C82</f>
        <v>124585130</v>
      </c>
      <c r="D107" s="23">
        <f>D56-D106</f>
        <v>34504338.299999997</v>
      </c>
      <c r="E107" s="23">
        <f>E56-E82-E106</f>
        <v>89294153.699999988</v>
      </c>
      <c r="G107" s="56"/>
    </row>
    <row r="108" spans="1:7" x14ac:dyDescent="0.2">
      <c r="A108" s="1" t="s">
        <v>65</v>
      </c>
    </row>
    <row r="109" spans="1:7" x14ac:dyDescent="0.2">
      <c r="A109" s="2" t="s">
        <v>66</v>
      </c>
    </row>
    <row r="110" spans="1:7" x14ac:dyDescent="0.2">
      <c r="A110" s="2" t="s">
        <v>67</v>
      </c>
    </row>
    <row r="111" spans="1:7" x14ac:dyDescent="0.2">
      <c r="A111" s="2" t="s">
        <v>68</v>
      </c>
    </row>
    <row r="112" spans="1:7" x14ac:dyDescent="0.2">
      <c r="A112" s="131" t="s">
        <v>75</v>
      </c>
      <c r="B112" s="131"/>
      <c r="C112" s="131"/>
    </row>
    <row r="128" spans="3:6" ht="18.75" x14ac:dyDescent="0.2">
      <c r="C128" s="129"/>
      <c r="D128" s="129"/>
      <c r="E128" s="129"/>
      <c r="F128" s="129"/>
    </row>
    <row r="129" spans="3:6" ht="18.75" x14ac:dyDescent="0.2">
      <c r="C129" s="130"/>
      <c r="D129" s="130"/>
      <c r="E129" s="130"/>
      <c r="F129" s="130"/>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B86:E86"/>
    <mergeCell ref="B88:E88"/>
    <mergeCell ref="B91:E91"/>
    <mergeCell ref="B93:E93"/>
    <mergeCell ref="B98:E98"/>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A98:A99"/>
    <mergeCell ref="B96:E96"/>
    <mergeCell ref="A100:A102"/>
    <mergeCell ref="C128:F128"/>
    <mergeCell ref="C129:F129"/>
    <mergeCell ref="A112:C112"/>
    <mergeCell ref="A96:A97"/>
    <mergeCell ref="A103:A105"/>
    <mergeCell ref="B103:E103"/>
    <mergeCell ref="B100:E100"/>
    <mergeCell ref="A84:A85"/>
    <mergeCell ref="A86:A87"/>
    <mergeCell ref="A88:A90"/>
    <mergeCell ref="A91:A92"/>
    <mergeCell ref="A93:A94"/>
  </mergeCells>
  <pageMargins left="0.15" right="0.15" top="0.75" bottom="0.75" header="0.3" footer="0.3"/>
  <pageSetup paperSize="9"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152</v>
      </c>
      <c r="B1" s="143"/>
      <c r="C1" s="143"/>
      <c r="D1" s="143"/>
    </row>
    <row r="2" spans="1:4" ht="18.75" x14ac:dyDescent="0.25">
      <c r="A2" s="144" t="s">
        <v>153</v>
      </c>
      <c r="B2" s="144"/>
      <c r="C2" s="144"/>
      <c r="D2" s="144"/>
    </row>
    <row r="3" spans="1:4" ht="15.75" thickBot="1" x14ac:dyDescent="0.3">
      <c r="A3" s="67"/>
      <c r="B3" s="68"/>
      <c r="C3" s="67"/>
      <c r="D3" s="67"/>
    </row>
    <row r="4" spans="1:4" ht="42.75" x14ac:dyDescent="0.25">
      <c r="A4" s="69" t="s">
        <v>124</v>
      </c>
      <c r="B4" s="70" t="s">
        <v>125</v>
      </c>
      <c r="C4" s="71" t="s">
        <v>126</v>
      </c>
      <c r="D4" s="72" t="s">
        <v>127</v>
      </c>
    </row>
    <row r="5" spans="1:4" x14ac:dyDescent="0.25">
      <c r="A5" s="73" t="s">
        <v>128</v>
      </c>
      <c r="B5" s="74">
        <v>0</v>
      </c>
      <c r="C5" s="74">
        <v>0</v>
      </c>
      <c r="D5" s="75">
        <f>B5*C5</f>
        <v>0</v>
      </c>
    </row>
    <row r="6" spans="1:4" x14ac:dyDescent="0.25">
      <c r="A6" s="73" t="s">
        <v>129</v>
      </c>
      <c r="B6" s="74">
        <v>0</v>
      </c>
      <c r="C6" s="76">
        <v>0</v>
      </c>
      <c r="D6" s="75">
        <f>B6*C6</f>
        <v>0</v>
      </c>
    </row>
    <row r="7" spans="1:4" x14ac:dyDescent="0.25">
      <c r="A7" s="73" t="s">
        <v>130</v>
      </c>
      <c r="B7" s="74">
        <v>75000</v>
      </c>
      <c r="C7" s="77">
        <v>180.54</v>
      </c>
      <c r="D7" s="75">
        <f t="shared" ref="D7:D16" si="0">B7*C7</f>
        <v>13540500</v>
      </c>
    </row>
    <row r="8" spans="1:4" x14ac:dyDescent="0.25">
      <c r="A8" s="73" t="s">
        <v>131</v>
      </c>
      <c r="B8" s="74">
        <v>0</v>
      </c>
      <c r="C8" s="77">
        <v>0</v>
      </c>
      <c r="D8" s="75">
        <f t="shared" si="0"/>
        <v>0</v>
      </c>
    </row>
    <row r="9" spans="1:4" x14ac:dyDescent="0.25">
      <c r="A9" s="73" t="s">
        <v>132</v>
      </c>
      <c r="B9" s="74">
        <v>0</v>
      </c>
      <c r="C9" s="77">
        <v>0</v>
      </c>
      <c r="D9" s="75">
        <f t="shared" si="0"/>
        <v>0</v>
      </c>
    </row>
    <row r="10" spans="1:4" x14ac:dyDescent="0.25">
      <c r="A10" s="78" t="s">
        <v>133</v>
      </c>
      <c r="B10" s="74">
        <v>98117</v>
      </c>
      <c r="C10" s="77">
        <v>3.2</v>
      </c>
      <c r="D10" s="75">
        <f t="shared" si="0"/>
        <v>313974.40000000002</v>
      </c>
    </row>
    <row r="11" spans="1:4" x14ac:dyDescent="0.25">
      <c r="A11" s="73" t="s">
        <v>134</v>
      </c>
      <c r="B11" s="74">
        <v>337124</v>
      </c>
      <c r="C11" s="77">
        <v>5.72</v>
      </c>
      <c r="D11" s="75">
        <f t="shared" si="0"/>
        <v>1928349.28</v>
      </c>
    </row>
    <row r="12" spans="1:4" x14ac:dyDescent="0.25">
      <c r="A12" s="79" t="s">
        <v>135</v>
      </c>
      <c r="B12" s="80">
        <v>0</v>
      </c>
      <c r="C12" s="81">
        <v>0</v>
      </c>
      <c r="D12" s="75">
        <f t="shared" si="0"/>
        <v>0</v>
      </c>
    </row>
    <row r="13" spans="1:4" x14ac:dyDescent="0.25">
      <c r="A13" s="79" t="s">
        <v>136</v>
      </c>
      <c r="B13" s="80"/>
      <c r="C13" s="81"/>
      <c r="D13" s="75"/>
    </row>
    <row r="14" spans="1:4" x14ac:dyDescent="0.25">
      <c r="A14" s="79" t="s">
        <v>137</v>
      </c>
      <c r="B14" s="80">
        <v>0</v>
      </c>
      <c r="C14" s="81">
        <v>0</v>
      </c>
      <c r="D14" s="75">
        <f t="shared" si="0"/>
        <v>0</v>
      </c>
    </row>
    <row r="15" spans="1:4" x14ac:dyDescent="0.25">
      <c r="A15" s="79" t="s">
        <v>138</v>
      </c>
      <c r="B15" s="82">
        <v>0</v>
      </c>
      <c r="C15" s="83">
        <v>0</v>
      </c>
      <c r="D15" s="75">
        <f t="shared" si="0"/>
        <v>0</v>
      </c>
    </row>
    <row r="16" spans="1:4" ht="15.75" thickBot="1" x14ac:dyDescent="0.3">
      <c r="A16" s="79" t="s">
        <v>139</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140</v>
      </c>
      <c r="B22" s="88" t="s">
        <v>141</v>
      </c>
      <c r="C22" s="89">
        <f>D17</f>
        <v>22616323.68</v>
      </c>
      <c r="D22" s="90"/>
      <c r="G22" s="95" t="s">
        <v>143</v>
      </c>
      <c r="H22" s="95"/>
      <c r="I22" s="95"/>
      <c r="J22" s="97"/>
    </row>
    <row r="23" spans="1:10" ht="15.75" x14ac:dyDescent="0.25">
      <c r="A23" s="93" t="s">
        <v>143</v>
      </c>
      <c r="B23" s="93" t="s">
        <v>146</v>
      </c>
      <c r="C23" s="91">
        <f>-J27</f>
        <v>-11269323.68</v>
      </c>
      <c r="D23" s="87"/>
      <c r="G23" s="97" t="s">
        <v>144</v>
      </c>
      <c r="H23" s="97">
        <v>50000</v>
      </c>
      <c r="I23" s="97">
        <v>180.54</v>
      </c>
      <c r="J23" s="98">
        <f>H23*I23</f>
        <v>9027000</v>
      </c>
    </row>
    <row r="24" spans="1:10" ht="15.75" x14ac:dyDescent="0.25">
      <c r="A24" s="87"/>
      <c r="B24" s="87"/>
      <c r="C24" s="94">
        <f>SUM(C22:C23)</f>
        <v>11347000</v>
      </c>
      <c r="D24" s="87"/>
      <c r="G24" s="97" t="s">
        <v>133</v>
      </c>
      <c r="H24" s="97">
        <v>98117</v>
      </c>
      <c r="I24" s="97">
        <v>3.2</v>
      </c>
      <c r="J24" s="98">
        <f>H24*I24</f>
        <v>313974.40000000002</v>
      </c>
    </row>
    <row r="25" spans="1:10" ht="15.75" x14ac:dyDescent="0.25">
      <c r="A25" s="93" t="s">
        <v>149</v>
      </c>
      <c r="B25" s="100" t="s">
        <v>147</v>
      </c>
      <c r="C25" s="99">
        <f>C24*15/100</f>
        <v>1702050</v>
      </c>
      <c r="D25" s="87"/>
      <c r="G25" s="97" t="s">
        <v>134</v>
      </c>
      <c r="H25" s="97">
        <v>337124</v>
      </c>
      <c r="I25" s="97">
        <v>5.72</v>
      </c>
      <c r="J25" s="98">
        <f>H25*I25</f>
        <v>1928349.28</v>
      </c>
    </row>
    <row r="26" spans="1:10" ht="15.75" x14ac:dyDescent="0.25">
      <c r="A26" s="88"/>
      <c r="B26" s="93" t="s">
        <v>148</v>
      </c>
      <c r="C26" s="89">
        <f>C24-C25</f>
        <v>9644950</v>
      </c>
      <c r="D26" s="87"/>
      <c r="G26" s="97"/>
      <c r="H26" s="97"/>
      <c r="I26" s="97"/>
      <c r="J26" s="98"/>
    </row>
    <row r="27" spans="1:10" ht="15.75" x14ac:dyDescent="0.25">
      <c r="A27" s="87"/>
      <c r="B27" s="87"/>
      <c r="C27" s="91"/>
      <c r="D27" s="87"/>
      <c r="G27" s="97"/>
      <c r="H27" s="97" t="s">
        <v>145</v>
      </c>
      <c r="I27" s="97"/>
      <c r="J27" s="96">
        <f>SUM(J23:J26)</f>
        <v>11269323.68</v>
      </c>
    </row>
    <row r="28" spans="1:10" x14ac:dyDescent="0.25">
      <c r="A28" s="88" t="s">
        <v>142</v>
      </c>
      <c r="B28" s="92">
        <v>58421249</v>
      </c>
      <c r="C28" s="91"/>
      <c r="D28" s="87"/>
    </row>
    <row r="29" spans="1:10" x14ac:dyDescent="0.25">
      <c r="A29" s="93" t="s">
        <v>150</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2024-11-07T11:19:52Z</dcterms:modified>
</cp:coreProperties>
</file>